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OC LAN\"/>
    </mc:Choice>
  </mc:AlternateContent>
  <bookViews>
    <workbookView xWindow="120" yWindow="75" windowWidth="15600" windowHeight="8250" tabRatio="650" firstSheet="14" activeTab="31"/>
  </bookViews>
  <sheets>
    <sheet name="48" sheetId="25" r:id="rId1"/>
    <sheet name="49" sheetId="30" r:id="rId2"/>
    <sheet name="50" sheetId="35" r:id="rId3"/>
    <sheet name="51" sheetId="27" r:id="rId4"/>
    <sheet name="52" sheetId="44" r:id="rId5"/>
    <sheet name="53" sheetId="32" r:id="rId6"/>
    <sheet name="54" sheetId="33" r:id="rId7"/>
    <sheet name="55" sheetId="28" r:id="rId8"/>
    <sheet name="56" sheetId="45" r:id="rId9"/>
    <sheet name="57" sheetId="26" r:id="rId10"/>
    <sheet name="58" sheetId="46" r:id="rId11"/>
    <sheet name="59" sheetId="47" r:id="rId12"/>
    <sheet name="60" sheetId="29" r:id="rId13"/>
    <sheet name="61" sheetId="48" r:id="rId14"/>
    <sheet name="62" sheetId="49" r:id="rId15"/>
    <sheet name="63" sheetId="24" r:id="rId16"/>
    <sheet name="64" sheetId="2" r:id="rId17"/>
    <sheet name="65" sheetId="1" r:id="rId18"/>
    <sheet name="66" sheetId="50" r:id="rId19"/>
    <sheet name="67" sheetId="23" r:id="rId20"/>
    <sheet name="68" sheetId="3" r:id="rId21"/>
    <sheet name="69" sheetId="39" r:id="rId22"/>
    <sheet name="70" sheetId="34" r:id="rId23"/>
    <sheet name="71" sheetId="6" r:id="rId24"/>
    <sheet name="72" sheetId="4" r:id="rId25"/>
    <sheet name="73" sheetId="7" r:id="rId26"/>
    <sheet name="74" sheetId="5" r:id="rId27"/>
    <sheet name="75" sheetId="8" r:id="rId28"/>
    <sheet name="76" sheetId="9" r:id="rId29"/>
    <sheet name="77" sheetId="12" r:id="rId30"/>
    <sheet name="78" sheetId="10" r:id="rId31"/>
    <sheet name="79" sheetId="43" r:id="rId32"/>
    <sheet name="Tr76" sheetId="13" r:id="rId33"/>
    <sheet name="Tr82" sheetId="36" r:id="rId34"/>
    <sheet name="Tr84" sheetId="37" r:id="rId35"/>
    <sheet name="Tr86" sheetId="38" r:id="rId36"/>
    <sheet name="Tr90" sheetId="40" r:id="rId37"/>
    <sheet name="Tr92" sheetId="41" r:id="rId38"/>
    <sheet name="CCA.23.1.16" sheetId="42" r:id="rId39"/>
    <sheet name="NC1" sheetId="18" r:id="rId40"/>
  </sheets>
  <definedNames>
    <definedName name="_xlnm._FilterDatabase" localSheetId="16" hidden="1">'64'!$B$2:$H$12</definedName>
    <definedName name="_xlnm._FilterDatabase" localSheetId="20" hidden="1">'68'!$A$2:$H$12</definedName>
    <definedName name="_xlnm._FilterDatabase" localSheetId="21" hidden="1">'69'!$B$2:$I$10</definedName>
    <definedName name="_xlnm._FilterDatabase" localSheetId="22" hidden="1">'70'!$B$2:$H$13</definedName>
    <definedName name="_xlnm._FilterDatabase" localSheetId="24" hidden="1">'72'!$A$2:$J$12</definedName>
    <definedName name="_xlnm._FilterDatabase" localSheetId="26" hidden="1">'74'!$A$2:$K$12</definedName>
    <definedName name="_xlnm._FilterDatabase" localSheetId="27" hidden="1">'75'!$B$2:$M$10</definedName>
    <definedName name="_xlnm._FilterDatabase" localSheetId="28" hidden="1">'76'!$C$3:$J$13</definedName>
    <definedName name="_xlnm._FilterDatabase" localSheetId="38" hidden="1">CCA.23.1.16!$A$2:$H$10</definedName>
    <definedName name="_xlnm._FilterDatabase" localSheetId="39" hidden="1">'NC1'!$A$3:$J$10</definedName>
    <definedName name="_xlnm._FilterDatabase" localSheetId="35" hidden="1">'Tr86'!$B$2:$H$12</definedName>
    <definedName name="_xlnm.Criteria" localSheetId="39">'NC1'!$M$3:$M$4</definedName>
    <definedName name="_xlnm.Extract" localSheetId="39">'NC1'!$B$18:$F$18</definedName>
  </definedNames>
  <calcPr calcId="152511"/>
</workbook>
</file>

<file path=xl/calcChain.xml><?xml version="1.0" encoding="utf-8"?>
<calcChain xmlns="http://schemas.openxmlformats.org/spreadsheetml/2006/main">
  <c r="F4" i="18" l="1"/>
  <c r="G4" i="18" s="1"/>
  <c r="H4" i="18"/>
  <c r="M4" i="18"/>
  <c r="F5" i="18"/>
  <c r="G5" i="18" s="1"/>
  <c r="H5" i="18"/>
  <c r="J5" i="18"/>
  <c r="F6" i="18"/>
  <c r="G6" i="18"/>
  <c r="H6" i="18"/>
  <c r="J6" i="18"/>
  <c r="K6" i="18"/>
  <c r="F7" i="18"/>
  <c r="G7" i="18"/>
  <c r="H7" i="18"/>
  <c r="J7" i="18" s="1"/>
  <c r="F8" i="18"/>
  <c r="G8" i="18" s="1"/>
  <c r="I8" i="18" s="1"/>
  <c r="H8" i="18"/>
  <c r="J8" i="18"/>
  <c r="K8" i="18"/>
  <c r="F9" i="18"/>
  <c r="G9" i="18"/>
  <c r="K9" i="18" s="1"/>
  <c r="H9" i="18"/>
  <c r="J9" i="18" s="1"/>
  <c r="I3" i="6"/>
  <c r="I4" i="6"/>
  <c r="I5" i="6"/>
  <c r="I7" i="6"/>
  <c r="I10" i="6"/>
  <c r="I6" i="6"/>
  <c r="I8" i="6"/>
  <c r="I9" i="6"/>
  <c r="I11" i="6"/>
  <c r="I12" i="6"/>
  <c r="I6" i="18"/>
  <c r="I5" i="18" l="1"/>
  <c r="K5" i="18"/>
  <c r="J14" i="18" a="1"/>
  <c r="J14" i="18" s="1"/>
  <c r="I4" i="18"/>
  <c r="K7" i="18"/>
  <c r="I9" i="18"/>
  <c r="I7" i="18"/>
  <c r="J4" i="18" l="1"/>
  <c r="J10" i="18" s="1"/>
  <c r="K4" i="18"/>
  <c r="K10" i="18" s="1"/>
</calcChain>
</file>

<file path=xl/sharedStrings.xml><?xml version="1.0" encoding="utf-8"?>
<sst xmlns="http://schemas.openxmlformats.org/spreadsheetml/2006/main" count="1632" uniqueCount="1196">
  <si>
    <t>KEÁT QUAÛ THI HOÏC KÌ II</t>
  </si>
  <si>
    <t>STT</t>
  </si>
  <si>
    <t>HOÏ VAØ TEÂN</t>
  </si>
  <si>
    <t>MOÂN THI</t>
  </si>
  <si>
    <t>ÑTB</t>
  </si>
  <si>
    <t>XEÁP
LOAÏI</t>
  </si>
  <si>
    <t>XEÁP
HAÏNG</t>
  </si>
  <si>
    <t>HOÏC 
BOÅNG</t>
  </si>
  <si>
    <t>TOAÙN</t>
  </si>
  <si>
    <t>NG.NGÖÕ</t>
  </si>
  <si>
    <t>Nguyeãn Lan</t>
  </si>
  <si>
    <t>Traàn Ñaøm</t>
  </si>
  <si>
    <t>Leâ Ngoïc Long</t>
  </si>
  <si>
    <t>Ñoã Khaûi</t>
  </si>
  <si>
    <t>Nguyeãn Hoaøng Taân</t>
  </si>
  <si>
    <t>Traàn Ngoïc Thuùy</t>
  </si>
  <si>
    <t>Voõ Hoaøng Thanh</t>
  </si>
  <si>
    <t>Cao Caåm Tuù</t>
  </si>
  <si>
    <t>Buøi Hoaøng Tuù</t>
  </si>
  <si>
    <t>Nguyeãn Nam</t>
  </si>
  <si>
    <t>ÑTB CAO NHAÁT</t>
  </si>
  <si>
    <t>ÑTB THAÁP NHAÁT</t>
  </si>
  <si>
    <t>BAÛNG TRA XEÁP LOAÏI</t>
  </si>
  <si>
    <t>BAÛNG TRA HOÏC BOÅNG</t>
  </si>
  <si>
    <t>ÑIEÅM TB</t>
  </si>
  <si>
    <t>XEÁP LOAÏI</t>
  </si>
  <si>
    <t>HAÏNG</t>
  </si>
  <si>
    <t>HOÏC BOÅNG</t>
  </si>
  <si>
    <t>Yeáu</t>
  </si>
  <si>
    <t>TB</t>
  </si>
  <si>
    <t>Khaù</t>
  </si>
  <si>
    <t>Gioûi</t>
  </si>
  <si>
    <t>VAÊN</t>
  </si>
  <si>
    <t>Doanh Thu</t>
  </si>
  <si>
    <t>E1</t>
  </si>
  <si>
    <t>C1</t>
  </si>
  <si>
    <t>D2</t>
  </si>
  <si>
    <t>C2</t>
  </si>
  <si>
    <t>E2</t>
  </si>
  <si>
    <t>B1</t>
  </si>
  <si>
    <t>A1</t>
  </si>
  <si>
    <t>D1</t>
  </si>
  <si>
    <t>A2</t>
  </si>
  <si>
    <t>B2</t>
  </si>
  <si>
    <t>D</t>
  </si>
  <si>
    <t>JET</t>
  </si>
  <si>
    <t>C</t>
  </si>
  <si>
    <t>CAMAY</t>
  </si>
  <si>
    <t>B</t>
  </si>
  <si>
    <t>FA</t>
  </si>
  <si>
    <t>A</t>
  </si>
  <si>
    <t>LUX</t>
  </si>
  <si>
    <t>E</t>
  </si>
  <si>
    <t>DOVE</t>
  </si>
  <si>
    <t>Stt</t>
  </si>
  <si>
    <t>B001</t>
  </si>
  <si>
    <t>B002</t>
  </si>
  <si>
    <t>Loaïi</t>
  </si>
  <si>
    <t>Soá
löôïng</t>
  </si>
  <si>
    <t>Ñôn
giaù</t>
  </si>
  <si>
    <t>Teân haøng</t>
  </si>
  <si>
    <t>S</t>
  </si>
  <si>
    <t>A001</t>
  </si>
  <si>
    <t>TRUNG</t>
  </si>
  <si>
    <t>PHONG</t>
  </si>
  <si>
    <t>ANH</t>
  </si>
  <si>
    <t>MINH</t>
  </si>
  <si>
    <t>LONG</t>
  </si>
  <si>
    <t>01DH4</t>
  </si>
  <si>
    <t>02NH2</t>
  </si>
  <si>
    <t>03NH6</t>
  </si>
  <si>
    <t>04DH4</t>
  </si>
  <si>
    <t>05NH2</t>
  </si>
  <si>
    <t>06DH2</t>
  </si>
  <si>
    <t>07DH1</t>
  </si>
  <si>
    <t>08DH7</t>
  </si>
  <si>
    <t>09NH5</t>
  </si>
  <si>
    <t>10NH3</t>
  </si>
  <si>
    <t>SX-PX1</t>
  </si>
  <si>
    <t>SX-PX2</t>
  </si>
  <si>
    <t>QL-PX1</t>
  </si>
  <si>
    <t>QL-PX2</t>
  </si>
  <si>
    <t>SX-PX3</t>
  </si>
  <si>
    <t>QL-PX3</t>
  </si>
  <si>
    <t>QL-PX4</t>
  </si>
  <si>
    <t>SX-PX4</t>
  </si>
  <si>
    <t>SX</t>
  </si>
  <si>
    <t>QL</t>
  </si>
  <si>
    <t>PX1</t>
  </si>
  <si>
    <t>PX2</t>
  </si>
  <si>
    <t>PX3</t>
  </si>
  <si>
    <t>PX4</t>
  </si>
  <si>
    <t>A002</t>
  </si>
  <si>
    <t>C001</t>
  </si>
  <si>
    <t>D001</t>
  </si>
  <si>
    <t>C002</t>
  </si>
  <si>
    <t>D002</t>
  </si>
  <si>
    <t>A003</t>
  </si>
  <si>
    <t>Cassette</t>
  </si>
  <si>
    <t>Nissan car</t>
  </si>
  <si>
    <t>USD</t>
  </si>
  <si>
    <t>JPY</t>
  </si>
  <si>
    <t>RUP</t>
  </si>
  <si>
    <t>FF</t>
  </si>
  <si>
    <t>HKD</t>
  </si>
  <si>
    <t>A4</t>
  </si>
  <si>
    <t>B4</t>
  </si>
  <si>
    <t>B7</t>
  </si>
  <si>
    <t>C5</t>
  </si>
  <si>
    <t>B3</t>
  </si>
  <si>
    <t>B5</t>
  </si>
  <si>
    <t>A6</t>
  </si>
  <si>
    <t>Mã HĐ</t>
  </si>
  <si>
    <t>Tên Hàng</t>
  </si>
  <si>
    <t>Tên hàng</t>
  </si>
  <si>
    <t>Ngày mua</t>
  </si>
  <si>
    <t>Số lượng</t>
  </si>
  <si>
    <t>Đơn giá
(1000đ)</t>
  </si>
  <si>
    <t>Thành tiền VNĐ
(1000đ)</t>
  </si>
  <si>
    <t>HTC14M10</t>
  </si>
  <si>
    <t>TTC20M05</t>
  </si>
  <si>
    <t>TTC21S12</t>
  </si>
  <si>
    <t>HTC16S15</t>
  </si>
  <si>
    <t>HTC14S20</t>
  </si>
  <si>
    <t>TTC16M05</t>
  </si>
  <si>
    <t>HTC21M07</t>
  </si>
  <si>
    <t>HTC14S05</t>
  </si>
  <si>
    <t>TTC21S01</t>
  </si>
  <si>
    <t>TTC14M07</t>
  </si>
  <si>
    <t>Bảng tên hàng và đơn giá</t>
  </si>
  <si>
    <t>Mã hàng</t>
  </si>
  <si>
    <t>Đơn giá
thường</t>
  </si>
  <si>
    <t>Đơn giá 
khuyến mãi</t>
  </si>
  <si>
    <t>TC14M</t>
  </si>
  <si>
    <t>TV TC - TC14M</t>
  </si>
  <si>
    <t>TC16M</t>
  </si>
  <si>
    <t>TC20M</t>
  </si>
  <si>
    <t>TC21M</t>
  </si>
  <si>
    <t>TC14S</t>
  </si>
  <si>
    <t>TC16S</t>
  </si>
  <si>
    <t>TC21S</t>
  </si>
  <si>
    <t xml:space="preserve">TV TC - TC16M  </t>
  </si>
  <si>
    <t xml:space="preserve">TV TC - TC20M  </t>
  </si>
  <si>
    <t xml:space="preserve">TV TC - TC21M  </t>
  </si>
  <si>
    <t xml:space="preserve">TV TC - TC14S  </t>
  </si>
  <si>
    <t xml:space="preserve">TV TC - TC16S  </t>
  </si>
  <si>
    <t xml:space="preserve">TV TC - TC21S  </t>
  </si>
  <si>
    <t>BẢNG BÁN HÀNG CÔNG TY TNHH NHẬT TÂN</t>
  </si>
  <si>
    <t>Tên Tỉnh</t>
  </si>
  <si>
    <t>Số Lượng</t>
  </si>
  <si>
    <t>Đơn Giá</t>
  </si>
  <si>
    <t>Thành Tiền</t>
  </si>
  <si>
    <t>Quà Tặng</t>
  </si>
  <si>
    <t>Số 
Lượng</t>
  </si>
  <si>
    <t>YNOAG10</t>
  </si>
  <si>
    <t>SVIDT125</t>
  </si>
  <si>
    <t>HDRKG30</t>
  </si>
  <si>
    <t>SSODT61</t>
  </si>
  <si>
    <t>HFUAG150</t>
  </si>
  <si>
    <t>HWAKG15</t>
  </si>
  <si>
    <t>SSOAG80</t>
  </si>
  <si>
    <t>YMIDT20</t>
  </si>
  <si>
    <t>YNOKG12</t>
  </si>
  <si>
    <t>BẢNG I</t>
  </si>
  <si>
    <t>Giá khuyến 
mãi (USD)</t>
  </si>
  <si>
    <t>Giá bình 
thường (USD)</t>
  </si>
  <si>
    <t>Hỗ Trợ Tiền 
Thuê (VND)</t>
  </si>
  <si>
    <t>NO</t>
  </si>
  <si>
    <t>VI</t>
  </si>
  <si>
    <t>DR</t>
  </si>
  <si>
    <t>SO</t>
  </si>
  <si>
    <t>FU</t>
  </si>
  <si>
    <t>WA</t>
  </si>
  <si>
    <t>MI</t>
  </si>
  <si>
    <t>NOUVO</t>
  </si>
  <si>
    <t>VIVA</t>
  </si>
  <si>
    <t>DREAM</t>
  </si>
  <si>
    <t>SHOGUN</t>
  </si>
  <si>
    <t>FUTURE</t>
  </si>
  <si>
    <t>WAVE</t>
  </si>
  <si>
    <t>MIO</t>
  </si>
  <si>
    <t>BẢNG II</t>
  </si>
  <si>
    <t>H</t>
  </si>
  <si>
    <t>Y</t>
  </si>
  <si>
    <t>Tên hãng</t>
  </si>
  <si>
    <t>HONDA</t>
  </si>
  <si>
    <t>YAMAHA</t>
  </si>
  <si>
    <t>SUZUKI</t>
  </si>
  <si>
    <t>BẢNG THỐNG KÊ</t>
  </si>
  <si>
    <t>Tên Hãng</t>
  </si>
  <si>
    <t>HFUKG15</t>
  </si>
  <si>
    <t>Tên Hàng
 Hóa</t>
  </si>
  <si>
    <t>Hỗ Trợ
Tiền Thuê</t>
  </si>
  <si>
    <t>A101</t>
  </si>
  <si>
    <t>B102</t>
  </si>
  <si>
    <t>C203</t>
  </si>
  <si>
    <t>D204</t>
  </si>
  <si>
    <t>A205</t>
  </si>
  <si>
    <t>C106</t>
  </si>
  <si>
    <t>D107</t>
  </si>
  <si>
    <t>A208</t>
  </si>
  <si>
    <t>Trung</t>
  </si>
  <si>
    <t>Nga</t>
  </si>
  <si>
    <t>Thanh</t>
  </si>
  <si>
    <t>DOANH THU SẢN PHẨM THỂ THAO QUÝ 4/2005</t>
  </si>
  <si>
    <t>Ngày bán</t>
  </si>
  <si>
    <t>Tên SP</t>
  </si>
  <si>
    <t>Nhãn
Hiệu</t>
  </si>
  <si>
    <t>Loại hàng</t>
  </si>
  <si>
    <t>Đơn giá</t>
  </si>
  <si>
    <t>Thuế</t>
  </si>
  <si>
    <t>Thành
 tiền</t>
  </si>
  <si>
    <t>SR1</t>
  </si>
  <si>
    <t>SB2</t>
  </si>
  <si>
    <t>SN1</t>
  </si>
  <si>
    <t>TB2</t>
  </si>
  <si>
    <t>TN1</t>
  </si>
  <si>
    <t>CN1</t>
  </si>
  <si>
    <t>CR1</t>
  </si>
  <si>
    <t>Bảng 1</t>
  </si>
  <si>
    <t>Mã SP</t>
  </si>
  <si>
    <t>REEBOK</t>
  </si>
  <si>
    <t>NIKE</t>
  </si>
  <si>
    <t>BITIT'S</t>
  </si>
  <si>
    <t>Đơn giá theo nhãn hiệu</t>
  </si>
  <si>
    <t>T</t>
  </si>
  <si>
    <t>Giày</t>
  </si>
  <si>
    <t>Mũ</t>
  </si>
  <si>
    <t>Túi xách</t>
  </si>
  <si>
    <t>Bảng 2</t>
  </si>
  <si>
    <t>Mã hiệu</t>
  </si>
  <si>
    <t>Nhãn hiệu</t>
  </si>
  <si>
    <t>N</t>
  </si>
  <si>
    <t>R</t>
  </si>
  <si>
    <t>Bitit's</t>
  </si>
  <si>
    <t>Nike</t>
  </si>
  <si>
    <t>Reebook</t>
  </si>
  <si>
    <t>Thống kê theo sản phẩm</t>
  </si>
  <si>
    <t>Bảng 3:</t>
  </si>
  <si>
    <t>Tổng SL</t>
  </si>
  <si>
    <t>Tổng T.tiền</t>
  </si>
  <si>
    <t>Những sản phẩm là giày</t>
  </si>
  <si>
    <t>BẢNG KÊ HÀNG NHẬP KHO</t>
  </si>
  <si>
    <t>Mã
 hàng</t>
  </si>
  <si>
    <t>Số lượng
xuất</t>
  </si>
  <si>
    <t>Ngày xuất 
kho</t>
  </si>
  <si>
    <t>Tên
Hàng</t>
  </si>
  <si>
    <t>Hệ
Số</t>
  </si>
  <si>
    <t>Đơn 
Giá</t>
  </si>
  <si>
    <t>Đơn giá
xuất kho</t>
  </si>
  <si>
    <t>Thành
tiền</t>
  </si>
  <si>
    <t>281T</t>
  </si>
  <si>
    <t>211T</t>
  </si>
  <si>
    <t>271M</t>
  </si>
  <si>
    <t>282T</t>
  </si>
  <si>
    <t>292M</t>
  </si>
  <si>
    <t>272T</t>
  </si>
  <si>
    <t>212T</t>
  </si>
  <si>
    <t>BẢNG CHI TIẾT HÀNG HÓA</t>
  </si>
  <si>
    <t>Số hiệu
mặt hàng</t>
  </si>
  <si>
    <t>Xi măng</t>
  </si>
  <si>
    <t>Gạch men</t>
  </si>
  <si>
    <t>Sắt</t>
  </si>
  <si>
    <t>Ván ép</t>
  </si>
  <si>
    <t>Đơn giá 1</t>
  </si>
  <si>
    <t>Đơn giá 2</t>
  </si>
  <si>
    <t>BẢNG TỶ GIÁ</t>
  </si>
  <si>
    <t>Kể từ ngày</t>
  </si>
  <si>
    <t>Tỷ giá 
VN đồng</t>
  </si>
  <si>
    <t>Tổng thành tiền của mặt hàng Gạch men và Sắt</t>
  </si>
  <si>
    <t>Tổng thành tiền Xi măng và Ván ép</t>
  </si>
  <si>
    <t>K</t>
  </si>
  <si>
    <t>Bảng thống kê</t>
  </si>
  <si>
    <t>Năm</t>
  </si>
  <si>
    <t>Tổng cộng</t>
  </si>
  <si>
    <t>Ngày</t>
  </si>
  <si>
    <t>Số điện
 thoại nghe</t>
  </si>
  <si>
    <t>Tỉnh</t>
  </si>
  <si>
    <t>Giờ gọi</t>
  </si>
  <si>
    <t>Giờ kết
 thúc</t>
  </si>
  <si>
    <t>Số phút
gọi</t>
  </si>
  <si>
    <t>Phải trả</t>
  </si>
  <si>
    <t>Ghi 
chú</t>
  </si>
  <si>
    <t>Bảng 1:</t>
  </si>
  <si>
    <t>Giá 1'</t>
  </si>
  <si>
    <t>Tổng thu</t>
  </si>
  <si>
    <t>Bình Thuận</t>
  </si>
  <si>
    <t>Tiền Giang</t>
  </si>
  <si>
    <t>Bình Dương</t>
  </si>
  <si>
    <t>Bình Phước</t>
  </si>
  <si>
    <t>Bến Tre</t>
  </si>
  <si>
    <t>Thành
tiền c1</t>
  </si>
  <si>
    <t>Thành
tiền c2</t>
  </si>
  <si>
    <t>BẢNG DOANH THU BÁN HÀNG CÔNG TY ABC</t>
  </si>
  <si>
    <t>Mã hóa đơn</t>
  </si>
  <si>
    <t>Hãng sản
xuất</t>
  </si>
  <si>
    <t>Doanh
 thu</t>
  </si>
  <si>
    <t>Giảm 
giá</t>
  </si>
  <si>
    <t>Đơn
 giá</t>
  </si>
  <si>
    <t>Số 
lượng</t>
  </si>
  <si>
    <t>MB1K</t>
  </si>
  <si>
    <t>TG1G</t>
  </si>
  <si>
    <t>XB2G</t>
  </si>
  <si>
    <t>MG2G</t>
  </si>
  <si>
    <t>XB2K</t>
  </si>
  <si>
    <t>MG1G</t>
  </si>
  <si>
    <t>XT2G</t>
  </si>
  <si>
    <t>MB2K</t>
  </si>
  <si>
    <t>TT1K</t>
  </si>
  <si>
    <t>TT2G</t>
  </si>
  <si>
    <t>BẢNG TÊN HÀNG VÀ ĐƠN GIÁ</t>
  </si>
  <si>
    <t>Giá loại 1</t>
  </si>
  <si>
    <t>Giá loại 2</t>
  </si>
  <si>
    <t>G</t>
  </si>
  <si>
    <t>Ghế</t>
  </si>
  <si>
    <t>Tủ</t>
  </si>
  <si>
    <t>Bàn</t>
  </si>
  <si>
    <t>BẢNG TÊN HÃNG SẢN XUẤT</t>
  </si>
  <si>
    <t>M</t>
  </si>
  <si>
    <t>X</t>
  </si>
  <si>
    <t>Trường Tân</t>
  </si>
  <si>
    <t>Xuân Mai</t>
  </si>
  <si>
    <t>Minh Đạt</t>
  </si>
  <si>
    <t>Tên hàng
 sản xuất</t>
  </si>
  <si>
    <t>BẢNG THỐNG KÊ DOANH THU TỪNG MẶT HÀNG</t>
  </si>
  <si>
    <t>Từ 18 đến 20/2/2007</t>
  </si>
  <si>
    <t>Lương</t>
  </si>
  <si>
    <t>GĐ</t>
  </si>
  <si>
    <t>NV</t>
  </si>
  <si>
    <t>TP</t>
  </si>
  <si>
    <t>KT</t>
  </si>
  <si>
    <t>Kỹ thuật</t>
  </si>
  <si>
    <t>TT</t>
  </si>
  <si>
    <t>062</t>
  </si>
  <si>
    <t>073</t>
  </si>
  <si>
    <t>0650</t>
  </si>
  <si>
    <t>075</t>
  </si>
  <si>
    <t>0650.833365</t>
  </si>
  <si>
    <t>0651.842567</t>
  </si>
  <si>
    <t>0650.833771</t>
  </si>
  <si>
    <t>075.826456</t>
  </si>
  <si>
    <t>062.854666</t>
  </si>
  <si>
    <t>073.854123</t>
  </si>
  <si>
    <t>0651.825589</t>
  </si>
  <si>
    <t>062.854621</t>
  </si>
  <si>
    <t>073.874651</t>
  </si>
  <si>
    <t>0651</t>
  </si>
  <si>
    <t>Ngày nhập</t>
  </si>
  <si>
    <t>Thành tiền</t>
  </si>
  <si>
    <t>Bảng I</t>
  </si>
  <si>
    <t>Mã
Hàng</t>
  </si>
  <si>
    <t>Số
Lượng</t>
  </si>
  <si>
    <t>BẢNG THEO DÕI KHÁCH HÀNG</t>
  </si>
  <si>
    <t>Khách hàng</t>
  </si>
  <si>
    <t>Ngày đến</t>
  </si>
  <si>
    <t>Ngày đi</t>
  </si>
  <si>
    <t>Nguyễn Hoàng Nam</t>
  </si>
  <si>
    <t>A01</t>
  </si>
  <si>
    <t>Dương Mạnh Hùng</t>
  </si>
  <si>
    <t>Trần Tiến Nam</t>
  </si>
  <si>
    <t>Nguyễn Văn Minh</t>
  </si>
  <si>
    <t>Vũ Tiến Thành</t>
  </si>
  <si>
    <t>Hoàng Mạnh Dũng</t>
  </si>
  <si>
    <t>B01</t>
  </si>
  <si>
    <t>C02</t>
  </si>
  <si>
    <t>B02</t>
  </si>
  <si>
    <t>A02</t>
  </si>
  <si>
    <t>Số
 phòng</t>
  </si>
  <si>
    <t>Số
 ngày ở</t>
  </si>
  <si>
    <t>Tiền
 giảm</t>
  </si>
  <si>
    <t>Tiền 
phải trả</t>
  </si>
  <si>
    <r>
      <t xml:space="preserve">Bảng 2: </t>
    </r>
    <r>
      <rPr>
        <b/>
        <sz val="12"/>
        <rFont val="Arial"/>
      </rPr>
      <t>Bảng Giá thuê phòng (VNĐ)</t>
    </r>
  </si>
  <si>
    <t>Loại</t>
  </si>
  <si>
    <t>Giá/ngày</t>
  </si>
  <si>
    <t>Tiền
 thuê</t>
  </si>
  <si>
    <t>Tiền phải trả từ 1-15</t>
  </si>
  <si>
    <t>Mã Hàng</t>
  </si>
  <si>
    <t>Hoặc</t>
  </si>
  <si>
    <t>Mảng</t>
  </si>
  <si>
    <t>Anh</t>
  </si>
  <si>
    <t>Minh</t>
  </si>
  <si>
    <t>Toång thu töø 1-15 (Duøng coâng thức mảng 
Sum(if(….)) -&gt; Nhaán CTRL+SHIFT+ENTER)
(Khoâng chöùa haøm doø tìm ñc)</t>
  </si>
  <si>
    <t>HỌ VÀ TÊN</t>
  </si>
  <si>
    <t>Toång
coäng</t>
  </si>
  <si>
    <t>Mariana</t>
  </si>
  <si>
    <t>L3A-F5</t>
  </si>
  <si>
    <t>Alberto</t>
  </si>
  <si>
    <t>L3B-F1</t>
  </si>
  <si>
    <t>Bruce</t>
  </si>
  <si>
    <t>L2B-F0</t>
  </si>
  <si>
    <t>Helena</t>
  </si>
  <si>
    <t>L2B-F3</t>
  </si>
  <si>
    <t>Diego</t>
  </si>
  <si>
    <t>L2A-F4</t>
  </si>
  <si>
    <t>Louis</t>
  </si>
  <si>
    <t>L1A-F5</t>
  </si>
  <si>
    <t>Ester</t>
  </si>
  <si>
    <t>TRB-F0</t>
  </si>
  <si>
    <t>Julie</t>
  </si>
  <si>
    <t>L1B-F4</t>
  </si>
  <si>
    <t>Kathy</t>
  </si>
  <si>
    <t>TRA-F1</t>
  </si>
  <si>
    <t>Jack</t>
  </si>
  <si>
    <t>TRA-F2</t>
  </si>
  <si>
    <t>TRA</t>
  </si>
  <si>
    <t>TRB</t>
  </si>
  <si>
    <t>L1A</t>
  </si>
  <si>
    <t>L1B</t>
  </si>
  <si>
    <t>L2A</t>
  </si>
  <si>
    <t>L2B</t>
  </si>
  <si>
    <t>L3A</t>
  </si>
  <si>
    <t>L3B</t>
  </si>
  <si>
    <t>F0</t>
  </si>
  <si>
    <t>F1</t>
  </si>
  <si>
    <t>F2</t>
  </si>
  <si>
    <t>F3</t>
  </si>
  <si>
    <t>F4</t>
  </si>
  <si>
    <t>F5</t>
  </si>
  <si>
    <t>Doanh thu</t>
  </si>
  <si>
    <t>L1</t>
  </si>
  <si>
    <t>L2</t>
  </si>
  <si>
    <t>L3</t>
  </si>
  <si>
    <t>TR</t>
  </si>
  <si>
    <t>BAÛNG KEÂ HAØNG NHAÄP</t>
  </si>
  <si>
    <t>Maõ
chöùng töø</t>
  </si>
  <si>
    <t>Ngaøy
ngaäp</t>
  </si>
  <si>
    <t>Teân
haøng</t>
  </si>
  <si>
    <t>Thaønh
tieàn</t>
  </si>
  <si>
    <t>Thueá ñoäc
haïi</t>
  </si>
  <si>
    <t>BLD3</t>
  </si>
  <si>
    <t>BLS1</t>
  </si>
  <si>
    <t>BLR4</t>
  </si>
  <si>
    <t>BLT2</t>
  </si>
  <si>
    <t>BLB5</t>
  </si>
  <si>
    <t>BAÛNG PHUÏ</t>
  </si>
  <si>
    <t>Maõ loaïi</t>
  </si>
  <si>
    <t>Ñôn giaù</t>
  </si>
  <si>
    <t>Ñoäc haïi</t>
  </si>
  <si>
    <t>Söõa boät</t>
  </si>
  <si>
    <t>Thuoác laù</t>
  </si>
  <si>
    <t>x</t>
  </si>
  <si>
    <t>Ñöôøng</t>
  </si>
  <si>
    <t>Röôïu</t>
  </si>
  <si>
    <t>Boät ngoït</t>
  </si>
  <si>
    <t>FE-TN-X</t>
  </si>
  <si>
    <t>AL-TN-X</t>
  </si>
  <si>
    <t>FE-BD-X</t>
  </si>
  <si>
    <t>AL-TN-N</t>
  </si>
  <si>
    <t>AU-TN-N</t>
  </si>
  <si>
    <t>AU-BC-N</t>
  </si>
  <si>
    <t>FE</t>
  </si>
  <si>
    <t>BC</t>
  </si>
  <si>
    <t>BD</t>
  </si>
  <si>
    <t>TN</t>
  </si>
  <si>
    <t>AL</t>
  </si>
  <si>
    <t>AU</t>
  </si>
  <si>
    <t>BÀI 1:</t>
  </si>
  <si>
    <t>BÀI 2</t>
  </si>
  <si>
    <t>BÀI 3:</t>
  </si>
  <si>
    <t>BÀI 1</t>
  </si>
  <si>
    <t>BÁO CÁO BÁN HÀNG</t>
  </si>
  <si>
    <t>MÃ
HÀNG</t>
  </si>
  <si>
    <t>TÊN HÀNG</t>
  </si>
  <si>
    <t>SỐ 
LƯỢNG</t>
  </si>
  <si>
    <t>ĐƠN
GIÁ</t>
  </si>
  <si>
    <t>BAÛNG TÍNH TIEÀN THUEÂ KHO</t>
  </si>
  <si>
    <t>Maõ 
Haøng</t>
  </si>
  <si>
    <t>Teân
Haøng</t>
  </si>
  <si>
    <t>Giaù</t>
  </si>
  <si>
    <t>Ngaøy thueâ</t>
  </si>
  <si>
    <t>Ngaøy traû</t>
  </si>
  <si>
    <t>Soá ngaøy
thueâ</t>
  </si>
  <si>
    <t>Tieàn
thueâ</t>
  </si>
  <si>
    <t>G02</t>
  </si>
  <si>
    <t>D01</t>
  </si>
  <si>
    <t>K02</t>
  </si>
  <si>
    <t>G01</t>
  </si>
  <si>
    <t>K01</t>
  </si>
  <si>
    <t>Toång Coäng</t>
  </si>
  <si>
    <t>Maõ
Haøng</t>
  </si>
  <si>
    <t>Giaù
Loaïi 1</t>
  </si>
  <si>
    <t>Giaù
Loaïi 2</t>
  </si>
  <si>
    <t>Baép</t>
  </si>
  <si>
    <t>Ñaäu</t>
  </si>
  <si>
    <t>Gaïo</t>
  </si>
  <si>
    <t>Khoai</t>
  </si>
  <si>
    <t>BÀI 2:</t>
  </si>
  <si>
    <t xml:space="preserve">THÀNH
TIỀN </t>
  </si>
  <si>
    <t>Đ</t>
  </si>
  <si>
    <t>BẢNG TÊN HÀNG VÀ GIÁ</t>
  </si>
  <si>
    <t>Mã 
Hàng</t>
  </si>
  <si>
    <t>Bắp</t>
  </si>
  <si>
    <t>Đậu</t>
  </si>
  <si>
    <t>Gạo</t>
  </si>
  <si>
    <t>Nếp</t>
  </si>
  <si>
    <t>Cam</t>
  </si>
  <si>
    <t>Dưa hấu</t>
  </si>
  <si>
    <t>Rượu</t>
  </si>
  <si>
    <t>Sữa bột</t>
  </si>
  <si>
    <t>Thuốc lá</t>
  </si>
  <si>
    <t>Bài 1:</t>
  </si>
  <si>
    <t>BÀI TẬP THỰC HÀNH EXCEL</t>
  </si>
  <si>
    <t>Bài 2:</t>
  </si>
  <si>
    <t>ĐIỂM
LÝ THUYẾT</t>
  </si>
  <si>
    <t>HỌ VÀ
 TÊN</t>
  </si>
  <si>
    <t>ĐIỂM
 THỰC HÀNH</t>
  </si>
  <si>
    <t>ĐIỂM
 KHUYẾN KHÍCH</t>
  </si>
  <si>
    <t xml:space="preserve">STT
</t>
  </si>
  <si>
    <t xml:space="preserve">ĐTB
</t>
  </si>
  <si>
    <t xml:space="preserve">Thanh </t>
  </si>
  <si>
    <t>Hà</t>
  </si>
  <si>
    <t>Châu</t>
  </si>
  <si>
    <t>Ngân</t>
  </si>
  <si>
    <t>Lý</t>
  </si>
  <si>
    <t>Nghĩa</t>
  </si>
  <si>
    <t>BẢNG LƯƠNG CÁN BỘ CÔNG NHÂN VIÊN</t>
  </si>
  <si>
    <t>Lương
cơ bản</t>
  </si>
  <si>
    <t>Ngày
công</t>
  </si>
  <si>
    <t>Tạm
ứng</t>
  </si>
  <si>
    <t>Tỉ lệ tạm ứng</t>
  </si>
  <si>
    <t>TỔNG CỘNG</t>
  </si>
  <si>
    <t>Trung bình</t>
  </si>
  <si>
    <t>Cao nhất</t>
  </si>
  <si>
    <t>Thấp nhất</t>
  </si>
  <si>
    <t>BẢNG KÊ TIỀN LƯƠNG VÀ TRÍCH BHXH</t>
  </si>
  <si>
    <t>SỐ
TT</t>
  </si>
  <si>
    <t>CHỨC
VỤ</t>
  </si>
  <si>
    <t>MỨC
LƯƠNG</t>
  </si>
  <si>
    <t>NGÀY
CÔNG</t>
  </si>
  <si>
    <t>TRÍCH
BHXH</t>
  </si>
  <si>
    <t>CÒN
LÃNH</t>
  </si>
  <si>
    <t>TIỀN
LƯƠNG</t>
  </si>
  <si>
    <t>Trịnh Thúy Hiền</t>
  </si>
  <si>
    <t>Nguyễn Thị Thanh</t>
  </si>
  <si>
    <t>Trần Minh Trí</t>
  </si>
  <si>
    <t>Nguyễn Ngọc Hạnh</t>
  </si>
  <si>
    <t>Đặng Kim Hằng</t>
  </si>
  <si>
    <t>Nguyễn Tam Trung</t>
  </si>
  <si>
    <t>PGĐ</t>
  </si>
  <si>
    <t>Họ và tên</t>
  </si>
  <si>
    <t>Lớp</t>
  </si>
  <si>
    <t>Lý
thuyết</t>
  </si>
  <si>
    <t>Thực
hành</t>
  </si>
  <si>
    <t>Kết
quả</t>
  </si>
  <si>
    <t>Học
bổng</t>
  </si>
  <si>
    <t>Xếp
loại</t>
  </si>
  <si>
    <t>Thi
lại</t>
  </si>
  <si>
    <t>Số người học bổng</t>
  </si>
  <si>
    <t>Số tiền học bổng</t>
  </si>
  <si>
    <t>Tổng số người dự thi</t>
  </si>
  <si>
    <t>KẾT QUẢ THI HỌC KÌ I</t>
  </si>
  <si>
    <t>Tỷ lệ phần trăm thi lại</t>
  </si>
  <si>
    <t>Mã
chức vụ</t>
  </si>
  <si>
    <t>Chức
vụ</t>
  </si>
  <si>
    <t>Phụ
cấp</t>
  </si>
  <si>
    <t>Tính
công</t>
  </si>
  <si>
    <t>Còn
lại</t>
  </si>
  <si>
    <t>Trần Trung</t>
  </si>
  <si>
    <t>Thành Trang</t>
  </si>
  <si>
    <t>Thu Nga</t>
  </si>
  <si>
    <t>Văn Hùng</t>
  </si>
  <si>
    <t>Thu Phượng</t>
  </si>
  <si>
    <t>Tấn Thành</t>
  </si>
  <si>
    <t>Văn Minh</t>
  </si>
  <si>
    <t>Vũ Long</t>
  </si>
  <si>
    <t>BV</t>
  </si>
  <si>
    <t>PP</t>
  </si>
  <si>
    <t>PG</t>
  </si>
  <si>
    <t>Bình Quân</t>
  </si>
  <si>
    <t>Tổng Cộng</t>
  </si>
  <si>
    <t>KẾT QUẢ THI ĐẠI HỌC</t>
  </si>
  <si>
    <t>MÃ SỐ</t>
  </si>
  <si>
    <t>P-THI</t>
  </si>
  <si>
    <t>KHỐI
THI</t>
  </si>
  <si>
    <t>ĐT THI</t>
  </si>
  <si>
    <t>ĐIỂM
THI</t>
  </si>
  <si>
    <t>ĐIỂM
KQ</t>
  </si>
  <si>
    <t>XẾP
HẠNG</t>
  </si>
  <si>
    <t>BK2C1</t>
  </si>
  <si>
    <t>AK1C3</t>
  </si>
  <si>
    <t>CK2C1</t>
  </si>
  <si>
    <t>AK3C1</t>
  </si>
  <si>
    <t>BK2C3</t>
  </si>
  <si>
    <t>BK3C3</t>
  </si>
  <si>
    <t>CK1C2</t>
  </si>
  <si>
    <t>KẾT
QUẢ</t>
  </si>
  <si>
    <t>BẢNG LƯƠNG NHÂN VIÊN</t>
  </si>
  <si>
    <t>SỐ TT</t>
  </si>
  <si>
    <t>MÃ NV</t>
  </si>
  <si>
    <t>LCB</t>
  </si>
  <si>
    <t>TRỢ
CẤP</t>
  </si>
  <si>
    <t>PHỤ
CẤP 1</t>
  </si>
  <si>
    <t>PHỤ
CẤP 2</t>
  </si>
  <si>
    <t>LÃNH</t>
  </si>
  <si>
    <t>CÒN
LẠI</t>
  </si>
  <si>
    <t>ỨNG</t>
  </si>
  <si>
    <t>ABEC1</t>
  </si>
  <si>
    <t>BADC2</t>
  </si>
  <si>
    <t>CADA1</t>
  </si>
  <si>
    <t>BACA2</t>
  </si>
  <si>
    <t>AADC1</t>
  </si>
  <si>
    <t>CCEA1</t>
  </si>
  <si>
    <t>CDDC1</t>
  </si>
  <si>
    <t>Bài 3:</t>
  </si>
  <si>
    <t>CỬA HÀNG SÁCH BÁO TỔNG HỢP</t>
  </si>
  <si>
    <t>TNNS01</t>
  </si>
  <si>
    <t>TNNB05</t>
  </si>
  <si>
    <t>CANB03</t>
  </si>
  <si>
    <t>Ngày Giao</t>
  </si>
  <si>
    <t>PNNB04</t>
  </si>
  <si>
    <t>TTNS02</t>
  </si>
  <si>
    <t>CANS01</t>
  </si>
  <si>
    <t>PNNB03</t>
  </si>
  <si>
    <t>TTNB02</t>
  </si>
  <si>
    <t>Bảng thống kê thành tiền</t>
  </si>
  <si>
    <t>Loại báo</t>
  </si>
  <si>
    <t>Tuổi trẻ</t>
  </si>
  <si>
    <t>Thanh niên</t>
  </si>
  <si>
    <t>Phụ nữ</t>
  </si>
  <si>
    <t>Công an</t>
  </si>
  <si>
    <t>Tổng thành tiền</t>
  </si>
  <si>
    <t>BẢNG KÊ HÀNG XUẤT</t>
  </si>
  <si>
    <t>KHO</t>
  </si>
  <si>
    <t>NGÀY 
XUẤT</t>
  </si>
  <si>
    <t>NGÀY</t>
  </si>
  <si>
    <t>THÁNG</t>
  </si>
  <si>
    <t>THỨ
TRONG
TUẦN</t>
  </si>
  <si>
    <t>SỐ
LƯỢNG</t>
  </si>
  <si>
    <t>TRỊ
GIÁ</t>
  </si>
  <si>
    <t>THUẾ</t>
  </si>
  <si>
    <t>CỘNG</t>
  </si>
  <si>
    <t>B003</t>
  </si>
  <si>
    <t>B006</t>
  </si>
  <si>
    <t>B007</t>
  </si>
  <si>
    <t>C103</t>
  </si>
  <si>
    <t>C104</t>
  </si>
  <si>
    <t>MHN</t>
  </si>
  <si>
    <t>SGN</t>
  </si>
  <si>
    <t>CLN</t>
  </si>
  <si>
    <t>HMN</t>
  </si>
  <si>
    <t>TDC</t>
  </si>
  <si>
    <t>BẢNG ĐIỂM</t>
  </si>
  <si>
    <t xml:space="preserve">    </t>
  </si>
  <si>
    <t>Bảng giá:</t>
  </si>
  <si>
    <t>GIÁ TRỊ</t>
  </si>
  <si>
    <t>TÍNH</t>
  </si>
  <si>
    <t>a</t>
  </si>
  <si>
    <t>b</t>
  </si>
  <si>
    <t>a&gt;b</t>
  </si>
  <si>
    <t>a&lt;b</t>
  </si>
  <si>
    <t>a&gt;=b</t>
  </si>
  <si>
    <t>a&lt;=b</t>
  </si>
  <si>
    <t>y</t>
  </si>
  <si>
    <t>Mod(x,y)</t>
  </si>
  <si>
    <t>Int(x/y)</t>
  </si>
  <si>
    <t>Sqrt(x+y)</t>
  </si>
  <si>
    <t>x/y</t>
  </si>
  <si>
    <t>Power(x,4)</t>
  </si>
  <si>
    <t>THỜI KHÓA BIỂU HỌC KÌ I NĂM HỌC 2015-2016</t>
  </si>
  <si>
    <t>Buổi</t>
  </si>
  <si>
    <t>Tiết</t>
  </si>
  <si>
    <t>Thứ hai</t>
  </si>
  <si>
    <t>Thứ ba</t>
  </si>
  <si>
    <t>Thứ tư</t>
  </si>
  <si>
    <t>Thứ năm</t>
  </si>
  <si>
    <t>Thứ sáu</t>
  </si>
  <si>
    <t>Thứ bảy</t>
  </si>
  <si>
    <t>Giáo viên chủ nhiệm</t>
  </si>
  <si>
    <t>Sáng</t>
  </si>
  <si>
    <t>Chiều</t>
  </si>
  <si>
    <t>Chào cờ</t>
  </si>
  <si>
    <t>Toán</t>
  </si>
  <si>
    <t>Vật lý</t>
  </si>
  <si>
    <t>Ktcn</t>
  </si>
  <si>
    <t>Văn học</t>
  </si>
  <si>
    <t>Lịch sử</t>
  </si>
  <si>
    <t>Hóa học</t>
  </si>
  <si>
    <t>Anh văn</t>
  </si>
  <si>
    <t>Địa lý</t>
  </si>
  <si>
    <t>Sinh vật</t>
  </si>
  <si>
    <t>Tin học</t>
  </si>
  <si>
    <t>Gdcd</t>
  </si>
  <si>
    <t>Sinh hoạt</t>
  </si>
  <si>
    <t>3xy</t>
  </si>
  <si>
    <t>Round(x/y,2)</t>
  </si>
  <si>
    <t>Product(x,y)</t>
  </si>
  <si>
    <t>MS LỚP</t>
  </si>
  <si>
    <t>MS PHÁI</t>
  </si>
  <si>
    <t>MS TẠM TRÚ</t>
  </si>
  <si>
    <t>MS KHOA</t>
  </si>
  <si>
    <t>01FHTNCT</t>
  </si>
  <si>
    <t>02TQVNCV</t>
  </si>
  <si>
    <t>03FHLHCL</t>
  </si>
  <si>
    <t>04FQSNCS</t>
  </si>
  <si>
    <t>05TQTNCT</t>
  </si>
  <si>
    <t>06THLHCL</t>
  </si>
  <si>
    <t>Chuỗi</t>
  </si>
  <si>
    <t>Trích</t>
  </si>
  <si>
    <t>ABC_GH</t>
  </si>
  <si>
    <t>DGFI_KL</t>
  </si>
  <si>
    <t>IJLM_MN</t>
  </si>
  <si>
    <t>01_ABC</t>
  </si>
  <si>
    <t>02_DEFG</t>
  </si>
  <si>
    <t>03_GHIJK</t>
  </si>
  <si>
    <t>04_CDEFGH</t>
  </si>
  <si>
    <t>02_EG_JK</t>
  </si>
  <si>
    <t>01_ABC_KL</t>
  </si>
  <si>
    <t>03_ABCD_MN</t>
  </si>
  <si>
    <t>1_OPQR_KL</t>
  </si>
  <si>
    <t>123_ABCD_MN</t>
  </si>
  <si>
    <t>12_CDEF_KL</t>
  </si>
  <si>
    <t>MN_PQ</t>
  </si>
  <si>
    <t>TÊN</t>
  </si>
  <si>
    <t>BẬC LƯƠNG</t>
  </si>
  <si>
    <t>CHỨC VỤ</t>
  </si>
  <si>
    <t>MÃ KT</t>
  </si>
  <si>
    <t>LƯƠNG</t>
  </si>
  <si>
    <t xml:space="preserve">TẠM ỨNG </t>
  </si>
  <si>
    <t>CÒN LẠI</t>
  </si>
  <si>
    <t>Lương cơ bản</t>
  </si>
  <si>
    <t>BẢNG THANH TOÁN LƯƠNG THÁNG 1/2015</t>
  </si>
  <si>
    <t>THÁI</t>
  </si>
  <si>
    <t>HÀ</t>
  </si>
  <si>
    <t>VÂN</t>
  </si>
  <si>
    <t>NGỌC</t>
  </si>
  <si>
    <t>UYÊN</t>
  </si>
  <si>
    <t>DŨNG</t>
  </si>
  <si>
    <t>NAM</t>
  </si>
  <si>
    <t>CN</t>
  </si>
  <si>
    <t>TỔNG CỘNG:</t>
  </si>
  <si>
    <r>
      <t>A</t>
    </r>
    <r>
      <rPr>
        <b/>
        <vertAlign val="superscript"/>
        <sz val="10"/>
        <rFont val="Arial"/>
        <family val="2"/>
      </rPr>
      <t>2</t>
    </r>
  </si>
  <si>
    <r>
      <t>C</t>
    </r>
    <r>
      <rPr>
        <b/>
        <vertAlign val="superscript"/>
        <sz val="10"/>
        <rFont val="Arial"/>
        <family val="2"/>
      </rPr>
      <t>2</t>
    </r>
  </si>
  <si>
    <r>
      <t>A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+B</t>
    </r>
    <r>
      <rPr>
        <b/>
        <vertAlign val="superscript"/>
        <sz val="10"/>
        <rFont val="Arial"/>
        <family val="2"/>
      </rPr>
      <t>2</t>
    </r>
  </si>
  <si>
    <r>
      <t>∆=B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-4*A*C</t>
    </r>
  </si>
  <si>
    <r>
      <t>(x+y)</t>
    </r>
    <r>
      <rPr>
        <b/>
        <vertAlign val="superscript"/>
        <sz val="10"/>
        <rFont val="Arial"/>
        <family val="2"/>
      </rPr>
      <t>2</t>
    </r>
  </si>
  <si>
    <r>
      <t>x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+2xy+y</t>
    </r>
    <r>
      <rPr>
        <b/>
        <vertAlign val="superscript"/>
        <sz val="10"/>
        <rFont val="Arial"/>
        <family val="2"/>
      </rPr>
      <t>2</t>
    </r>
  </si>
  <si>
    <t>Tháng</t>
  </si>
  <si>
    <t>Thứ
Trong
Tuần</t>
  </si>
  <si>
    <t>Thời
gian
gọi</t>
  </si>
  <si>
    <t>08.83379564</t>
  </si>
  <si>
    <t>Quy ra
USD</t>
  </si>
  <si>
    <t>BÁO CÁO DOANH THU</t>
  </si>
  <si>
    <t>Khu
Vực</t>
  </si>
  <si>
    <t>Thành
Tiền</t>
  </si>
  <si>
    <t>Phí Vận
Chuyển</t>
  </si>
  <si>
    <t>Tổng
Thành Tiền</t>
  </si>
  <si>
    <t>XL0</t>
  </si>
  <si>
    <t>DS1</t>
  </si>
  <si>
    <t>NS3</t>
  </si>
  <si>
    <t>DL0</t>
  </si>
  <si>
    <t>XS2</t>
  </si>
  <si>
    <t>XL1</t>
  </si>
  <si>
    <t>DL3</t>
  </si>
  <si>
    <t>NL2</t>
  </si>
  <si>
    <t>NS0</t>
  </si>
  <si>
    <t>XS3</t>
  </si>
  <si>
    <t>Bảng Phụ I</t>
  </si>
  <si>
    <t>Giá Lẻ</t>
  </si>
  <si>
    <t>Giá Sỉ</t>
  </si>
  <si>
    <t>KV1</t>
  </si>
  <si>
    <t>KV2</t>
  </si>
  <si>
    <t>KV3</t>
  </si>
  <si>
    <t>Dầu</t>
  </si>
  <si>
    <t>Xăng</t>
  </si>
  <si>
    <t>Nhớt</t>
  </si>
  <si>
    <t>BẢNG CHI TIẾT MUA XE GĂN MÁY</t>
  </si>
  <si>
    <t>MÃ HÓA ĐƠN</t>
  </si>
  <si>
    <t>HÃNG SẢN XUẤT</t>
  </si>
  <si>
    <t>PHÂN KHỐI (CC)</t>
  </si>
  <si>
    <t>H10019M</t>
  </si>
  <si>
    <t>S1158B</t>
  </si>
  <si>
    <t>Y15468B</t>
  </si>
  <si>
    <t>S15425B</t>
  </si>
  <si>
    <t>K15125M</t>
  </si>
  <si>
    <t>S12568B</t>
  </si>
  <si>
    <t>Bảng loại xe</t>
  </si>
  <si>
    <t>Mã loại</t>
  </si>
  <si>
    <t>Hãng Sản Xuất</t>
  </si>
  <si>
    <t>Honda</t>
  </si>
  <si>
    <t>Suzuki</t>
  </si>
  <si>
    <t>Yamaha</t>
  </si>
  <si>
    <t>Kawasaki</t>
  </si>
  <si>
    <t>DANH SÁCH NHÂN VIÊN</t>
  </si>
  <si>
    <t>Số hiệu</t>
  </si>
  <si>
    <t>Phòng</t>
  </si>
  <si>
    <t>Hệ số lương</t>
  </si>
  <si>
    <t>KT001</t>
  </si>
  <si>
    <t>TV001</t>
  </si>
  <si>
    <t>BV002</t>
  </si>
  <si>
    <t>KT002</t>
  </si>
  <si>
    <t>BV001</t>
  </si>
  <si>
    <t>TV002</t>
  </si>
  <si>
    <t>KT003</t>
  </si>
  <si>
    <t>KT004</t>
  </si>
  <si>
    <t>TV</t>
  </si>
  <si>
    <t>Tài vụ</t>
  </si>
  <si>
    <t>Bảo vệ</t>
  </si>
  <si>
    <t>Bảng phụ II</t>
  </si>
  <si>
    <t>Bảng phụ I</t>
  </si>
  <si>
    <t>PHÒNG</t>
  </si>
  <si>
    <t>SỐ NHÂN VIÊN</t>
  </si>
  <si>
    <t>BÁO CÁO XUẤT KHO QUÍ 2-2015</t>
  </si>
  <si>
    <t>Tiền giảm</t>
  </si>
  <si>
    <t>Tiền phải trả</t>
  </si>
  <si>
    <t>GHL1</t>
  </si>
  <si>
    <t>GHL2</t>
  </si>
  <si>
    <t>GTN1</t>
  </si>
  <si>
    <t>GTN3</t>
  </si>
  <si>
    <t>GTL1</t>
  </si>
  <si>
    <t>GHL3</t>
  </si>
  <si>
    <t>GNH1</t>
  </si>
  <si>
    <t>GNH3</t>
  </si>
  <si>
    <t>GTN2</t>
  </si>
  <si>
    <t>GNH2</t>
  </si>
  <si>
    <t>Bảng dữ liệu</t>
  </si>
  <si>
    <t>GHL</t>
  </si>
  <si>
    <t>GTL</t>
  </si>
  <si>
    <t>GTN</t>
  </si>
  <si>
    <t>GNH</t>
  </si>
  <si>
    <t>Gạo Thái Lan</t>
  </si>
  <si>
    <t>Gạo Hương Lài</t>
  </si>
  <si>
    <t>Gạo Tài Nguyên</t>
  </si>
  <si>
    <t>Gạo Nàng Hương</t>
  </si>
  <si>
    <t>Loại 1</t>
  </si>
  <si>
    <t>Loại 2</t>
  </si>
  <si>
    <t>Loại 3</t>
  </si>
  <si>
    <t>Tiền</t>
  </si>
  <si>
    <t>Tỉ giá USD</t>
  </si>
  <si>
    <t>Mã nhập</t>
  </si>
  <si>
    <t>Chủng loại</t>
  </si>
  <si>
    <t>Đơn giá (USD)</t>
  </si>
  <si>
    <t>17MONTT</t>
  </si>
  <si>
    <t>KDKEYMS</t>
  </si>
  <si>
    <t>QUMOUTT</t>
  </si>
  <si>
    <t>40HDDMS</t>
  </si>
  <si>
    <t>P4CPUMS</t>
  </si>
  <si>
    <t>19MONTT</t>
  </si>
  <si>
    <t>80HDDMS</t>
  </si>
  <si>
    <t>17MONMS</t>
  </si>
  <si>
    <t>Đơn giá USD</t>
  </si>
  <si>
    <t>MS</t>
  </si>
  <si>
    <t>MON</t>
  </si>
  <si>
    <t>CPU</t>
  </si>
  <si>
    <t>MOU</t>
  </si>
  <si>
    <t>HDD</t>
  </si>
  <si>
    <t>KEY</t>
  </si>
  <si>
    <t>Màn hình</t>
  </si>
  <si>
    <t>Mouse</t>
  </si>
  <si>
    <t>Đĩa cứng</t>
  </si>
  <si>
    <t>Bàn phím</t>
  </si>
  <si>
    <t>Ký hiệu
chủng loại</t>
  </si>
  <si>
    <t>P4</t>
  </si>
  <si>
    <t>KD</t>
  </si>
  <si>
    <t>QU</t>
  </si>
  <si>
    <t>17 inch</t>
  </si>
  <si>
    <t>19 inch</t>
  </si>
  <si>
    <t>PIV 2.4GHz</t>
  </si>
  <si>
    <t>40 GB</t>
  </si>
  <si>
    <t>80 GB</t>
  </si>
  <si>
    <t>Không dây</t>
  </si>
  <si>
    <t>Quang</t>
  </si>
  <si>
    <t>BẢNG THEO DÕI CHI TIẾT BÁN HÀNG
THÁNG 03/2015</t>
  </si>
  <si>
    <t>MAMH</t>
  </si>
  <si>
    <t>Loại Hàng</t>
  </si>
  <si>
    <t>Ngày Bán</t>
  </si>
  <si>
    <t>PEA</t>
  </si>
  <si>
    <t>VTB</t>
  </si>
  <si>
    <t>SGA</t>
  </si>
  <si>
    <t>VTA</t>
  </si>
  <si>
    <t>ELB</t>
  </si>
  <si>
    <t>PEB</t>
  </si>
  <si>
    <t>SGB</t>
  </si>
  <si>
    <t>ELA</t>
  </si>
  <si>
    <t>Bảng II</t>
  </si>
  <si>
    <t>EL</t>
  </si>
  <si>
    <t>PE</t>
  </si>
  <si>
    <t>SG</t>
  </si>
  <si>
    <t>VT</t>
  </si>
  <si>
    <t>Elf Gas</t>
  </si>
  <si>
    <t>Petrolimex</t>
  </si>
  <si>
    <t>Sài Gòn PeTro</t>
  </si>
  <si>
    <t>VT Gas</t>
  </si>
  <si>
    <t>BẢNG TÍNH TIÊNG THUÊ THUỐC</t>
  </si>
  <si>
    <t>Mã HÀNG</t>
  </si>
  <si>
    <t>Tên Thuốc</t>
  </si>
  <si>
    <t>Qui Cách</t>
  </si>
  <si>
    <t>Loại Giá</t>
  </si>
  <si>
    <t>STIFVNHO</t>
  </si>
  <si>
    <t>LPARTQVI</t>
  </si>
  <si>
    <t>SDECVNVI</t>
  </si>
  <si>
    <t>SVICTQTH</t>
  </si>
  <si>
    <t>SPARVNVI</t>
  </si>
  <si>
    <t>LTIFVNVE</t>
  </si>
  <si>
    <t>LVICTQTH</t>
  </si>
  <si>
    <t>TIF</t>
  </si>
  <si>
    <t>DEC</t>
  </si>
  <si>
    <t>VIC</t>
  </si>
  <si>
    <t>PAR</t>
  </si>
  <si>
    <t>Tify</t>
  </si>
  <si>
    <t>Decongel</t>
  </si>
  <si>
    <t>Vitamin C</t>
  </si>
  <si>
    <t>Paracetamol</t>
  </si>
  <si>
    <t>Mã thuốc</t>
  </si>
  <si>
    <t>Tên thuốc</t>
  </si>
  <si>
    <t>Qui cách</t>
  </si>
  <si>
    <t>Đơn giá sĩ</t>
  </si>
  <si>
    <t>Đơn giá lẻ</t>
  </si>
  <si>
    <t>HO</t>
  </si>
  <si>
    <t>TH</t>
  </si>
  <si>
    <t>VE</t>
  </si>
  <si>
    <t>Hộp</t>
  </si>
  <si>
    <t>Vỉ</t>
  </si>
  <si>
    <t>Thùng</t>
  </si>
  <si>
    <t>Viên</t>
  </si>
  <si>
    <t>Bảng Phụ II</t>
  </si>
  <si>
    <t>17</t>
  </si>
  <si>
    <t>19</t>
  </si>
  <si>
    <t>40</t>
  </si>
  <si>
    <t>80</t>
  </si>
  <si>
    <t>BẢNG KÊ BÁN GAS CHO ĐẠI LÝ</t>
  </si>
  <si>
    <t>MÃ GAS</t>
  </si>
  <si>
    <t>TÊN GAS</t>
  </si>
  <si>
    <t>SỐ LƯỢNG</t>
  </si>
  <si>
    <t>ĐƠN VỊ 
TÍNH</t>
  </si>
  <si>
    <t>ĐƠN GIÁ</t>
  </si>
  <si>
    <t>TRỊ 
GIÁ</t>
  </si>
  <si>
    <t>12bd1</t>
  </si>
  <si>
    <t>45bd2</t>
  </si>
  <si>
    <t>elf</t>
  </si>
  <si>
    <t>48ui2</t>
  </si>
  <si>
    <t>12ui2</t>
  </si>
  <si>
    <t>45vn1</t>
  </si>
  <si>
    <t>45bd1</t>
  </si>
  <si>
    <t xml:space="preserve">Mã </t>
  </si>
  <si>
    <t>12bd</t>
  </si>
  <si>
    <t>12ui</t>
  </si>
  <si>
    <t>45bd</t>
  </si>
  <si>
    <t>48ui</t>
  </si>
  <si>
    <t>45vn</t>
  </si>
  <si>
    <t>Giá</t>
  </si>
  <si>
    <t>Tên</t>
  </si>
  <si>
    <t>Bình Dương 
12kg</t>
  </si>
  <si>
    <t>Uni 12kg</t>
  </si>
  <si>
    <t>Bình Dương 
45kg</t>
  </si>
  <si>
    <t>Uni 48kg</t>
  </si>
  <si>
    <t>Vn 45kg</t>
  </si>
  <si>
    <t>Tổng trị giá</t>
  </si>
  <si>
    <t>Các mặt hàng có số lượng &gt;=240 và có Mã Gas bắt đầu là "45"</t>
  </si>
  <si>
    <t>Trung tâm tin học và ngoại ngữ bình dương</t>
  </si>
  <si>
    <t>Trung tâm bồi dưỡng nghiệp vụ bình dương</t>
  </si>
  <si>
    <t>Loại 
Đại lý</t>
  </si>
  <si>
    <t>&gt;300</t>
  </si>
  <si>
    <t>&gt;=500</t>
  </si>
  <si>
    <t>TÌNH HÌNH BÁN HÀNG CỦA CÔNG TY X</t>
  </si>
  <si>
    <t>BẢNG TỔNG KẾT KINH DOANH VLXD</t>
  </si>
  <si>
    <t>MSKH</t>
  </si>
  <si>
    <t>CÔNG TY</t>
  </si>
  <si>
    <t>MÃ HÀNG</t>
  </si>
  <si>
    <t>TÊN
HÀNG</t>
  </si>
  <si>
    <t>% CHIẾT
KHẤU</t>
  </si>
  <si>
    <t>THÀNH TIÊN</t>
  </si>
  <si>
    <t>AB1</t>
  </si>
  <si>
    <t>CTY AN BÌNH</t>
  </si>
  <si>
    <t>X125</t>
  </si>
  <si>
    <t>HD3</t>
  </si>
  <si>
    <t>HTX HƯỚNG DƯƠNG</t>
  </si>
  <si>
    <t>T200</t>
  </si>
  <si>
    <t>BM2</t>
  </si>
  <si>
    <t>BÌNH MINH LTĐ</t>
  </si>
  <si>
    <t>V500</t>
  </si>
  <si>
    <t>LA2</t>
  </si>
  <si>
    <t>CTXD LAN ANH</t>
  </si>
  <si>
    <t>X1200</t>
  </si>
  <si>
    <t>BA1</t>
  </si>
  <si>
    <t>T600</t>
  </si>
  <si>
    <t>LD3</t>
  </si>
  <si>
    <t>XNXD LẠC DƯƠNG</t>
  </si>
  <si>
    <t>V230</t>
  </si>
  <si>
    <t>T325</t>
  </si>
  <si>
    <t>X2000</t>
  </si>
  <si>
    <t>LA1</t>
  </si>
  <si>
    <t>X600</t>
  </si>
  <si>
    <t>LC3</t>
  </si>
  <si>
    <t>HTX DỆT HOA QUỲ</t>
  </si>
  <si>
    <t>X1220</t>
  </si>
  <si>
    <t>BẢNG MẶT HÀNG</t>
  </si>
  <si>
    <t>BẢNG CHIẾT KHẤU</t>
  </si>
  <si>
    <t xml:space="preserve">LOẠI % 
</t>
  </si>
  <si>
    <t>XI MĂNG</t>
  </si>
  <si>
    <t>% CHIẾT KHẤU</t>
  </si>
  <si>
    <t>TÔN</t>
  </si>
  <si>
    <t>V</t>
  </si>
  <si>
    <t>VÁN ÉP</t>
  </si>
  <si>
    <t>TỔNG KẾT DOANH THU</t>
  </si>
  <si>
    <t>DOANH THU</t>
  </si>
  <si>
    <t>BẢNG KÊ HÀNG NHẬP</t>
  </si>
  <si>
    <t>C.Từ</t>
  </si>
  <si>
    <t>Tên
sản phẩm</t>
  </si>
  <si>
    <t>Ngày xuất</t>
  </si>
  <si>
    <t>Số ngày</t>
  </si>
  <si>
    <t>Số tuần</t>
  </si>
  <si>
    <t>Số
ngày lẻ</t>
  </si>
  <si>
    <t>SL
(Tấn)</t>
  </si>
  <si>
    <t>Đơn
giá</t>
  </si>
  <si>
    <t>Tiền
thuế</t>
  </si>
  <si>
    <t>Tiền
lưu
kho</t>
  </si>
  <si>
    <t>Chuyên
chở</t>
  </si>
  <si>
    <t>Tổng
cộng</t>
  </si>
  <si>
    <t>N01</t>
  </si>
  <si>
    <t>N02</t>
  </si>
  <si>
    <t>Gạo loại 1</t>
  </si>
  <si>
    <t>Gạo loại 2</t>
  </si>
  <si>
    <t>Bắp loại 1</t>
  </si>
  <si>
    <t>Bắp loại 2</t>
  </si>
  <si>
    <t>Nếp loại 1</t>
  </si>
  <si>
    <t>Nếp loại 2</t>
  </si>
  <si>
    <t>Tỷ lệ thuế</t>
  </si>
  <si>
    <t>Tiền lưu kho ngày</t>
  </si>
  <si>
    <t>Tiền lưu kho
theo số lượng</t>
  </si>
  <si>
    <t>Phí chuyên chở/Tấn</t>
  </si>
  <si>
    <t>Loại SP</t>
  </si>
  <si>
    <t>CHI TIẾT ĐIỆN ĐÀM THÁNG 03 NĂM 2017</t>
  </si>
  <si>
    <t>Điểm
TB</t>
  </si>
  <si>
    <t>Xếp
hạng</t>
  </si>
  <si>
    <t>BÁO CÁO XUẤT HÀNG HÓA</t>
  </si>
  <si>
    <t>TÊN KHO</t>
  </si>
  <si>
    <t>XUẤT 
NHẬP</t>
  </si>
  <si>
    <t>PHÍ CHUYÊN CHỞ</t>
  </si>
  <si>
    <t>THÀNH TIỀN</t>
  </si>
  <si>
    <t>Nhôm</t>
  </si>
  <si>
    <t>Vàng</t>
  </si>
  <si>
    <t>Bến Cát</t>
  </si>
  <si>
    <t>Tây Ninh</t>
  </si>
  <si>
    <t>BẢNG KÊ CHI PHÍ TIỀN PHÒNG VÀ TIỀN ĂN
KHÁCH SẠN HẢI YẾN</t>
  </si>
  <si>
    <t>Tên khách</t>
  </si>
  <si>
    <t>Mã số</t>
  </si>
  <si>
    <t>Đơn giá tuần</t>
  </si>
  <si>
    <t>Số ngày lẻ</t>
  </si>
  <si>
    <t>Đơn giá ngày</t>
  </si>
  <si>
    <t>Tiền ăn</t>
  </si>
  <si>
    <t>Tiền phòng</t>
  </si>
  <si>
    <t>Loại phòng</t>
  </si>
  <si>
    <t>Tuần</t>
  </si>
  <si>
    <t>Bảng giá tiền phòng</t>
  </si>
  <si>
    <t>Bảng giá tiền ăn</t>
  </si>
  <si>
    <t>Mã
loại</t>
  </si>
  <si>
    <t>Tên sản phẩm</t>
  </si>
  <si>
    <t>Quảng cáo</t>
  </si>
  <si>
    <t>Mã sản phẩm</t>
  </si>
  <si>
    <t>Đơn giá loại 1</t>
  </si>
  <si>
    <t>Đơn giá loại 2</t>
  </si>
  <si>
    <t>Tổng doanh thu</t>
  </si>
  <si>
    <t>Mã NV</t>
  </si>
  <si>
    <t>Tên đơn vị</t>
  </si>
  <si>
    <t>Số lượng SP</t>
  </si>
  <si>
    <t>Lương
SP</t>
  </si>
  <si>
    <t>Hệ số</t>
  </si>
  <si>
    <t>Thu nhập</t>
  </si>
  <si>
    <t>Bảng
 thu nhập</t>
  </si>
  <si>
    <t>Bảng đơn giá</t>
  </si>
  <si>
    <t>Bậc thợ</t>
  </si>
  <si>
    <t>Bảng hệ số</t>
  </si>
  <si>
    <t>BÁO CÁO THUẾ NHẬP KHẨU</t>
  </si>
  <si>
    <t>Mã nguyên tệ</t>
  </si>
  <si>
    <t>Thành tiền
VN</t>
  </si>
  <si>
    <t>Dược liệu</t>
  </si>
  <si>
    <t>LK điện tử</t>
  </si>
  <si>
    <t>Máy dệt</t>
  </si>
  <si>
    <t>Máy Minilab</t>
  </si>
  <si>
    <t>Mô tô 125</t>
  </si>
  <si>
    <t>Thuốc nhuộm</t>
  </si>
  <si>
    <t>Vật tư ảnh</t>
  </si>
  <si>
    <t>Tỷ lệ</t>
  </si>
  <si>
    <t>Tỷ giá</t>
  </si>
  <si>
    <t>Bảng tỉ giá USD</t>
  </si>
  <si>
    <t>Bảng tỷ lệ</t>
  </si>
  <si>
    <t>Danh sách các mặt hàng có số lượng &gt;=50 &lt;=100</t>
  </si>
  <si>
    <t>Ngày công</t>
  </si>
  <si>
    <t>Số năm công tác</t>
  </si>
  <si>
    <t>Phụ cấp</t>
  </si>
  <si>
    <t>Thực lãnh</t>
  </si>
  <si>
    <t>Hải</t>
  </si>
  <si>
    <t>Tùng</t>
  </si>
  <si>
    <t>Mạnh</t>
  </si>
  <si>
    <t>Sơn</t>
  </si>
  <si>
    <t>Hương</t>
  </si>
  <si>
    <t>Hùng</t>
  </si>
  <si>
    <t>1-3 năm</t>
  </si>
  <si>
    <t>4-6 năm</t>
  </si>
  <si>
    <t>&gt;6 năm</t>
  </si>
  <si>
    <t>Tổng thực lãnh</t>
  </si>
  <si>
    <t>Bảng tính hệ số</t>
  </si>
  <si>
    <t>Danh sách những người có số năm công tác từ 5 năm trở lên</t>
  </si>
  <si>
    <t>Điểm chuẩn</t>
  </si>
  <si>
    <t>Kết quả</t>
  </si>
  <si>
    <t>Học bổng</t>
  </si>
  <si>
    <t>Hóa</t>
  </si>
  <si>
    <t>Họ</t>
  </si>
  <si>
    <t>Ngành</t>
  </si>
  <si>
    <t>Khu vực</t>
  </si>
  <si>
    <t>Mã ngành</t>
  </si>
  <si>
    <t>Ngành thi</t>
  </si>
  <si>
    <t>Điểm chuẩn 1</t>
  </si>
  <si>
    <t>Điểm chuẩn 2</t>
  </si>
  <si>
    <t>Điểm học bổng</t>
  </si>
  <si>
    <t>Số học sinh đậu</t>
  </si>
  <si>
    <t>Số học sinh rớt</t>
  </si>
  <si>
    <t>Số HS có học bổng</t>
  </si>
  <si>
    <t>KẾT QUẢ TUYỂN SINH</t>
  </si>
  <si>
    <t>Điện tử</t>
  </si>
  <si>
    <t>Xây dựng</t>
  </si>
  <si>
    <t>Máy tính</t>
  </si>
  <si>
    <t>Bảng điểm chuẩn</t>
  </si>
  <si>
    <t>Bảng điểm học bổng</t>
  </si>
  <si>
    <t>Lê</t>
  </si>
  <si>
    <t>Lưu</t>
  </si>
  <si>
    <t>Trần</t>
  </si>
  <si>
    <t>Nguyễn</t>
  </si>
  <si>
    <t>Phạm</t>
  </si>
  <si>
    <t>Ngô</t>
  </si>
  <si>
    <t>Tương</t>
  </si>
  <si>
    <t>if(C4="B","bắp",if(C4="Đ","Đậu",if(C4="G","Gạo",IF(C4="K","khoai",if(C4="N","nếp",if(C4="C","Cam",if(C4="D","Dưa hấu",if(C4="S","Sữa bột",if(C4="R","Rượu","Thuốc lá")))))))))</t>
  </si>
  <si>
    <t>SỐ HS</t>
  </si>
  <si>
    <t>Bảng tra Tên hàng</t>
  </si>
  <si>
    <t>Bảng tra tên kho</t>
  </si>
  <si>
    <t>Mã Kho</t>
  </si>
  <si>
    <t>Tên kho</t>
  </si>
  <si>
    <t>Tổng tiền</t>
  </si>
  <si>
    <t>QUỲNH</t>
  </si>
  <si>
    <t>CHIẾN</t>
  </si>
  <si>
    <t>MẠNH</t>
  </si>
  <si>
    <t>CƯỜNG</t>
  </si>
  <si>
    <t>HƯƠNG</t>
  </si>
  <si>
    <t>?</t>
  </si>
  <si>
    <t>8. Lọc danh sách 5 mã HĐ có số lượng cao nhất</t>
  </si>
  <si>
    <t>7. Lọc danh sách các mã HĐ thuộc đại lý TP.HCM</t>
  </si>
  <si>
    <t>9. Lọc danh sách các mã HĐ có thành tiền từ 10000 đến 20000</t>
  </si>
  <si>
    <t>Ngày lập hóa đơn:</t>
  </si>
  <si>
    <t>Giờ lập hóa đơn:</t>
  </si>
  <si>
    <t>1. Trích các kí tự từ bảng sau:</t>
  </si>
  <si>
    <t>2. Trích các kí tự theo yêu cầu sau:</t>
  </si>
  <si>
    <t>a. Trích các kí tự chữ cái</t>
  </si>
  <si>
    <t>b. Trích các kí tự chữ cái bên trái dấu nối</t>
  </si>
  <si>
    <t>c. Trích các kí tự giữa 2 dấu nối</t>
  </si>
  <si>
    <t>d. Trích các kí tự giữa 2 dấu nối</t>
  </si>
  <si>
    <t>3. Thực hiện các yêu cầu của giáo trình</t>
  </si>
  <si>
    <t>Ghi chú:</t>
  </si>
  <si>
    <t>Mỗi tiết học có 45 phút và nghỉ giải lao 5 phút</t>
  </si>
  <si>
    <t>CNTT CB</t>
  </si>
  <si>
    <t>CNTT NC</t>
  </si>
  <si>
    <t>Nguyễn Văn Danh</t>
  </si>
  <si>
    <t>Trần Văn Minh</t>
  </si>
  <si>
    <t>Cao Văn Chiến</t>
  </si>
  <si>
    <t>Lê Tấn Bình</t>
  </si>
  <si>
    <t>Lý Nhã Trân</t>
  </si>
  <si>
    <t>Nguyễn Tấn Mạnh</t>
  </si>
  <si>
    <t>Lê Đăng Khoa</t>
  </si>
  <si>
    <t>Trần Văn Hiếu</t>
  </si>
  <si>
    <t>Hồ Tấn Thanh</t>
  </si>
  <si>
    <t>Huỳnh Hữu Lê</t>
  </si>
  <si>
    <t>Số HS đậu</t>
  </si>
  <si>
    <t>Số HS rớt</t>
  </si>
  <si>
    <t>Điểm TB lớn nhất</t>
  </si>
  <si>
    <t>Điểm TB nhỏ nhất</t>
  </si>
  <si>
    <t>Số HS Giỏi</t>
  </si>
  <si>
    <t>Số HS phải thi lại</t>
  </si>
  <si>
    <t>Văn Tuấn</t>
  </si>
  <si>
    <t>Bá Phong</t>
  </si>
  <si>
    <t>Sợi</t>
  </si>
  <si>
    <t>BẢNG TÍNH TIỀN ĐIỆN THOẠI</t>
  </si>
  <si>
    <t>0650.8333365</t>
  </si>
  <si>
    <t>0651.8342567</t>
  </si>
  <si>
    <t>0650.8333771</t>
  </si>
  <si>
    <t>075.8326456</t>
  </si>
  <si>
    <t>062.8354666</t>
  </si>
  <si>
    <t>073.8354123</t>
  </si>
  <si>
    <t>0651.8325589</t>
  </si>
  <si>
    <t>062.8354621</t>
  </si>
  <si>
    <t>073.8374651</t>
  </si>
  <si>
    <t>08</t>
  </si>
  <si>
    <t>TP.HCM</t>
  </si>
  <si>
    <t>CNKT CB</t>
  </si>
  <si>
    <t>CNKTNC</t>
  </si>
  <si>
    <t>MTTT CB</t>
  </si>
  <si>
    <t>MTTT NC</t>
  </si>
  <si>
    <t>MTKTCB</t>
  </si>
  <si>
    <t>LỚP</t>
  </si>
  <si>
    <t>NGÀNH</t>
  </si>
  <si>
    <t>MÃ</t>
  </si>
  <si>
    <t>TC: NẾU KÍ TỰ ĐẦU MNV LÀ A THI 1000 ,0</t>
  </si>
  <si>
    <t>PC1: NESU KÍ TỰ THỨ 3 LÀ D THÌ 50,0</t>
  </si>
  <si>
    <t>PC2: NEESI KÍ TỰ CUỐI LÀ 1 THI 40,20</t>
  </si>
  <si>
    <t>PC: NÊU MÃ CV LÀ NV THI 250, CON LAI LA O</t>
  </si>
  <si>
    <t>dierm thêm: Nếu DT THI LÀ 1 THÌ ĐIỂM THÊM DC 1 CÒN LẠI LA 0</t>
  </si>
  <si>
    <t>dierm thêm</t>
  </si>
  <si>
    <t>NUE CV LÀ TP THÌ CHUC VU LA  TRUONG PHONG CÒN LAI ĐỂ TRỐNG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</si>
</sst>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164" formatCode="0.0"/>
    <numFmt numFmtId="165" formatCode="#,##0\ &quot;ñoàng&quot;"/>
    <numFmt numFmtId="166" formatCode="#,##0\ &quot;ñ&quot;"/>
    <numFmt numFmtId="167" formatCode="dd\-mm\-yyyy"/>
    <numFmt numFmtId="168" formatCode="dd/mm/yy"/>
    <numFmt numFmtId="169" formatCode="hh:mm:ss"/>
    <numFmt numFmtId="170" formatCode="&quot;0&quot;General"/>
    <numFmt numFmtId="171" formatCode="&quot;0&quot;0.000000"/>
    <numFmt numFmtId="172" formatCode="00"/>
    <numFmt numFmtId="173" formatCode="00000\ &quot;đồng&quot;"/>
    <numFmt numFmtId="174" formatCode="0.0%"/>
    <numFmt numFmtId="175" formatCode="m/dd/yyyy"/>
    <numFmt numFmtId="176" formatCode="#,##0\ &quot;đ&quot;"/>
  </numFmts>
  <fonts count="55" x14ac:knownFonts="1">
    <font>
      <sz val="10"/>
      <name val="Arial"/>
    </font>
    <font>
      <sz val="10"/>
      <name val="Arial"/>
    </font>
    <font>
      <sz val="12"/>
      <name val="Vni-times"/>
    </font>
    <font>
      <b/>
      <sz val="12"/>
      <name val="Vni-times"/>
    </font>
    <font>
      <b/>
      <sz val="16"/>
      <color indexed="10"/>
      <name val="VNI-Times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6"/>
      <name val="VNI-Times"/>
    </font>
    <font>
      <b/>
      <sz val="14"/>
      <name val="VNI-Times"/>
    </font>
    <font>
      <sz val="10"/>
      <name val="Arial"/>
      <family val="2"/>
    </font>
    <font>
      <sz val="12"/>
      <name val="Arial"/>
    </font>
    <font>
      <b/>
      <sz val="12"/>
      <name val="Arial"/>
    </font>
    <font>
      <b/>
      <i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u/>
      <sz val="12"/>
      <color indexed="10"/>
      <name val="Arial"/>
      <family val="2"/>
    </font>
    <font>
      <b/>
      <sz val="22"/>
      <color indexed="12"/>
      <name val="Arial"/>
      <family val="2"/>
    </font>
    <font>
      <b/>
      <u/>
      <sz val="12"/>
      <color indexed="10"/>
      <name val="Arial"/>
      <family val="2"/>
    </font>
    <font>
      <b/>
      <u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6"/>
      <name val="Arial"/>
    </font>
    <font>
      <b/>
      <sz val="12"/>
      <color indexed="10"/>
      <name val="VNI-Times"/>
    </font>
    <font>
      <b/>
      <u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vertAlign val="superscript"/>
      <sz val="10"/>
      <name val="Arial"/>
      <family val="2"/>
    </font>
    <font>
      <b/>
      <i/>
      <sz val="12"/>
      <name val="Arial"/>
    </font>
    <font>
      <b/>
      <i/>
      <sz val="12"/>
      <color indexed="9"/>
      <name val="Arial"/>
    </font>
    <font>
      <sz val="11"/>
      <name val="Arial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6"/>
      <color indexed="10"/>
      <name val="Times New Roman"/>
      <family val="1"/>
    </font>
    <font>
      <sz val="12"/>
      <color indexed="10"/>
      <name val="Times New Roman"/>
      <family val="1"/>
    </font>
    <font>
      <b/>
      <sz val="11"/>
      <color rgb="FFFF0000"/>
      <name val="Arial"/>
      <family val="2"/>
    </font>
    <font>
      <b/>
      <sz val="11"/>
      <color indexed="10"/>
      <name val="Arial"/>
      <family val="2"/>
    </font>
    <font>
      <b/>
      <sz val="14"/>
      <color indexed="10"/>
      <name val="Arial"/>
      <family val="2"/>
    </font>
    <font>
      <b/>
      <sz val="12"/>
      <color rgb="FFFF0000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9" fillId="0" borderId="0"/>
  </cellStyleXfs>
  <cellXfs count="66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NumberFormat="1" applyFont="1" applyBorder="1"/>
    <xf numFmtId="3" fontId="0" fillId="0" borderId="0" xfId="0" applyNumberForma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/>
    <xf numFmtId="0" fontId="7" fillId="0" borderId="0" xfId="0" applyFont="1"/>
    <xf numFmtId="0" fontId="7" fillId="0" borderId="2" xfId="0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/>
    <xf numFmtId="0" fontId="11" fillId="0" borderId="0" xfId="0" applyFont="1"/>
    <xf numFmtId="0" fontId="11" fillId="0" borderId="7" xfId="0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5" xfId="0" applyFont="1" applyBorder="1" applyAlignment="1">
      <alignment horizontal="center"/>
    </xf>
    <xf numFmtId="14" fontId="11" fillId="0" borderId="5" xfId="0" applyNumberFormat="1" applyFont="1" applyBorder="1"/>
    <xf numFmtId="0" fontId="11" fillId="0" borderId="6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1" fillId="0" borderId="4" xfId="0" applyFont="1" applyBorder="1"/>
    <xf numFmtId="0" fontId="11" fillId="0" borderId="3" xfId="0" applyFont="1" applyBorder="1"/>
    <xf numFmtId="14" fontId="11" fillId="0" borderId="7" xfId="0" applyNumberFormat="1" applyFont="1" applyBorder="1"/>
    <xf numFmtId="14" fontId="11" fillId="0" borderId="9" xfId="0" applyNumberFormat="1" applyFont="1" applyBorder="1"/>
    <xf numFmtId="14" fontId="11" fillId="0" borderId="3" xfId="0" applyNumberFormat="1" applyFont="1" applyBorder="1"/>
    <xf numFmtId="0" fontId="1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/>
    <xf numFmtId="0" fontId="11" fillId="0" borderId="12" xfId="0" applyFont="1" applyBorder="1"/>
    <xf numFmtId="0" fontId="11" fillId="0" borderId="10" xfId="0" applyFont="1" applyBorder="1" applyAlignment="1">
      <alignment horizontal="center"/>
    </xf>
    <xf numFmtId="14" fontId="11" fillId="0" borderId="10" xfId="0" applyNumberFormat="1" applyFont="1" applyBorder="1"/>
    <xf numFmtId="0" fontId="11" fillId="0" borderId="10" xfId="0" applyFont="1" applyBorder="1"/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3" borderId="13" xfId="0" applyFont="1" applyFill="1" applyBorder="1"/>
    <xf numFmtId="0" fontId="6" fillId="3" borderId="15" xfId="0" applyFont="1" applyFill="1" applyBorder="1"/>
    <xf numFmtId="0" fontId="6" fillId="3" borderId="14" xfId="0" applyFont="1" applyFill="1" applyBorder="1"/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11" fillId="0" borderId="17" xfId="0" applyFont="1" applyBorder="1"/>
    <xf numFmtId="0" fontId="11" fillId="0" borderId="3" xfId="0" applyFont="1" applyBorder="1" applyAlignment="1">
      <alignment horizontal="center"/>
    </xf>
    <xf numFmtId="169" fontId="11" fillId="0" borderId="1" xfId="0" applyNumberFormat="1" applyFont="1" applyBorder="1"/>
    <xf numFmtId="0" fontId="11" fillId="0" borderId="5" xfId="0" applyFont="1" applyBorder="1"/>
    <xf numFmtId="169" fontId="11" fillId="0" borderId="5" xfId="0" applyNumberFormat="1" applyFont="1" applyBorder="1"/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11" fillId="0" borderId="11" xfId="0" applyNumberFormat="1" applyFont="1" applyBorder="1"/>
    <xf numFmtId="0" fontId="11" fillId="0" borderId="8" xfId="0" applyNumberFormat="1" applyFont="1" applyBorder="1"/>
    <xf numFmtId="0" fontId="11" fillId="0" borderId="6" xfId="0" applyNumberFormat="1" applyFont="1" applyBorder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6" fillId="3" borderId="12" xfId="0" applyFont="1" applyFill="1" applyBorder="1"/>
    <xf numFmtId="0" fontId="6" fillId="3" borderId="9" xfId="0" applyFont="1" applyFill="1" applyBorder="1" applyAlignment="1">
      <alignment horizontal="center" vertical="center" wrapText="1"/>
    </xf>
    <xf numFmtId="168" fontId="11" fillId="0" borderId="3" xfId="0" applyNumberFormat="1" applyFont="1" applyBorder="1"/>
    <xf numFmtId="168" fontId="11" fillId="0" borderId="7" xfId="0" applyNumberFormat="1" applyFont="1" applyBorder="1"/>
    <xf numFmtId="168" fontId="11" fillId="0" borderId="9" xfId="0" applyNumberFormat="1" applyFont="1" applyBorder="1"/>
    <xf numFmtId="0" fontId="11" fillId="0" borderId="18" xfId="0" applyFont="1" applyBorder="1"/>
    <xf numFmtId="0" fontId="1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11" xfId="0" applyFont="1" applyBorder="1"/>
    <xf numFmtId="170" fontId="11" fillId="0" borderId="3" xfId="0" quotePrefix="1" applyNumberFormat="1" applyFont="1" applyBorder="1" applyAlignment="1">
      <alignment horizontal="center"/>
    </xf>
    <xf numFmtId="170" fontId="11" fillId="0" borderId="7" xfId="0" quotePrefix="1" applyNumberFormat="1" applyFont="1" applyBorder="1" applyAlignment="1">
      <alignment horizontal="center"/>
    </xf>
    <xf numFmtId="170" fontId="11" fillId="0" borderId="9" xfId="0" quotePrefix="1" applyNumberFormat="1" applyFont="1" applyBorder="1" applyAlignment="1">
      <alignment horizontal="center"/>
    </xf>
    <xf numFmtId="14" fontId="11" fillId="0" borderId="12" xfId="0" applyNumberFormat="1" applyFont="1" applyBorder="1"/>
    <xf numFmtId="169" fontId="11" fillId="0" borderId="10" xfId="0" applyNumberFormat="1" applyFont="1" applyBorder="1"/>
    <xf numFmtId="0" fontId="7" fillId="0" borderId="0" xfId="0" applyFont="1" applyFill="1" applyBorder="1"/>
    <xf numFmtId="1" fontId="7" fillId="0" borderId="1" xfId="0" applyNumberFormat="1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/>
    <xf numFmtId="14" fontId="7" fillId="0" borderId="5" xfId="0" applyNumberFormat="1" applyFont="1" applyBorder="1"/>
    <xf numFmtId="1" fontId="7" fillId="0" borderId="5" xfId="0" applyNumberFormat="1" applyFont="1" applyBorder="1" applyAlignment="1">
      <alignment horizontal="center"/>
    </xf>
    <xf numFmtId="1" fontId="11" fillId="6" borderId="19" xfId="0" applyNumberFormat="1" applyFont="1" applyFill="1" applyBorder="1"/>
    <xf numFmtId="1" fontId="11" fillId="6" borderId="20" xfId="0" applyNumberFormat="1" applyFont="1" applyFill="1" applyBorder="1"/>
    <xf numFmtId="14" fontId="7" fillId="0" borderId="2" xfId="0" applyNumberFormat="1" applyFont="1" applyBorder="1"/>
    <xf numFmtId="1" fontId="7" fillId="0" borderId="2" xfId="0" applyNumberFormat="1" applyFont="1" applyBorder="1" applyAlignment="1">
      <alignment horizontal="center"/>
    </xf>
    <xf numFmtId="0" fontId="7" fillId="7" borderId="4" xfId="0" applyFont="1" applyFill="1" applyBorder="1"/>
    <xf numFmtId="0" fontId="7" fillId="0" borderId="21" xfId="0" applyFont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17" fillId="9" borderId="22" xfId="0" applyFont="1" applyFill="1" applyBorder="1"/>
    <xf numFmtId="0" fontId="17" fillId="9" borderId="17" xfId="0" applyFont="1" applyFill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10" borderId="13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0" xfId="0" applyFont="1" applyBorder="1"/>
    <xf numFmtId="14" fontId="2" fillId="0" borderId="10" xfId="0" applyNumberFormat="1" applyFont="1" applyBorder="1"/>
    <xf numFmtId="14" fontId="2" fillId="0" borderId="5" xfId="0" applyNumberFormat="1" applyFont="1" applyBorder="1"/>
    <xf numFmtId="0" fontId="2" fillId="0" borderId="11" xfId="0" applyFont="1" applyBorder="1"/>
    <xf numFmtId="0" fontId="3" fillId="10" borderId="14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19" fillId="0" borderId="0" xfId="0" applyFont="1"/>
    <xf numFmtId="0" fontId="2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Border="1"/>
    <xf numFmtId="0" fontId="3" fillId="8" borderId="13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0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2" fillId="0" borderId="23" xfId="0" applyNumberFormat="1" applyFont="1" applyBorder="1" applyAlignment="1">
      <alignment horizontal="right"/>
    </xf>
    <xf numFmtId="0" fontId="3" fillId="6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6" fillId="11" borderId="13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173" fontId="7" fillId="0" borderId="4" xfId="0" applyNumberFormat="1" applyFont="1" applyBorder="1"/>
    <xf numFmtId="173" fontId="7" fillId="0" borderId="8" xfId="0" applyNumberFormat="1" applyFont="1" applyBorder="1"/>
    <xf numFmtId="173" fontId="7" fillId="0" borderId="6" xfId="0" applyNumberFormat="1" applyFont="1" applyBorder="1"/>
    <xf numFmtId="0" fontId="20" fillId="0" borderId="0" xfId="0" applyFont="1" applyAlignment="1"/>
    <xf numFmtId="0" fontId="21" fillId="0" borderId="0" xfId="0" applyFont="1"/>
    <xf numFmtId="0" fontId="7" fillId="0" borderId="28" xfId="0" applyFont="1" applyBorder="1"/>
    <xf numFmtId="0" fontId="7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2" fillId="0" borderId="0" xfId="0" applyFont="1"/>
    <xf numFmtId="1" fontId="7" fillId="0" borderId="1" xfId="0" applyNumberFormat="1" applyFont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6" fillId="7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4" fontId="0" fillId="0" borderId="0" xfId="0" applyNumberFormat="1"/>
    <xf numFmtId="172" fontId="11" fillId="0" borderId="1" xfId="0" applyNumberFormat="1" applyFont="1" applyBorder="1" applyAlignment="1">
      <alignment horizontal="center"/>
    </xf>
    <xf numFmtId="22" fontId="0" fillId="0" borderId="0" xfId="0" applyNumberFormat="1"/>
    <xf numFmtId="0" fontId="26" fillId="0" borderId="0" xfId="0" applyFont="1"/>
    <xf numFmtId="2" fontId="11" fillId="0" borderId="0" xfId="0" applyNumberFormat="1" applyFont="1"/>
    <xf numFmtId="21" fontId="11" fillId="0" borderId="0" xfId="0" applyNumberFormat="1" applyFont="1"/>
    <xf numFmtId="0" fontId="16" fillId="0" borderId="0" xfId="0" applyFont="1" applyAlignment="1">
      <alignment horizontal="center"/>
    </xf>
    <xf numFmtId="0" fontId="0" fillId="0" borderId="0" xfId="0" applyBorder="1"/>
    <xf numFmtId="14" fontId="11" fillId="0" borderId="0" xfId="0" applyNumberFormat="1" applyFont="1" applyBorder="1"/>
    <xf numFmtId="0" fontId="7" fillId="0" borderId="8" xfId="0" applyFont="1" applyBorder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1" fontId="11" fillId="0" borderId="37" xfId="0" applyNumberFormat="1" applyFont="1" applyBorder="1"/>
    <xf numFmtId="0" fontId="11" fillId="0" borderId="37" xfId="0" applyFont="1" applyBorder="1"/>
    <xf numFmtId="0" fontId="11" fillId="0" borderId="38" xfId="0" applyFont="1" applyFill="1" applyBorder="1"/>
    <xf numFmtId="0" fontId="0" fillId="0" borderId="38" xfId="0" applyBorder="1"/>
    <xf numFmtId="1" fontId="11" fillId="0" borderId="39" xfId="0" applyNumberFormat="1" applyFont="1" applyBorder="1"/>
    <xf numFmtId="0" fontId="11" fillId="0" borderId="39" xfId="0" applyFont="1" applyBorder="1"/>
    <xf numFmtId="0" fontId="0" fillId="0" borderId="40" xfId="0" applyBorder="1"/>
    <xf numFmtId="0" fontId="0" fillId="0" borderId="1" xfId="0" applyBorder="1"/>
    <xf numFmtId="0" fontId="0" fillId="0" borderId="0" xfId="0" applyAlignment="1">
      <alignment wrapText="1"/>
    </xf>
    <xf numFmtId="0" fontId="27" fillId="0" borderId="1" xfId="0" applyFont="1" applyBorder="1"/>
    <xf numFmtId="0" fontId="27" fillId="0" borderId="0" xfId="0" applyFont="1"/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 wrapText="1"/>
    </xf>
    <xf numFmtId="0" fontId="0" fillId="0" borderId="30" xfId="0" applyBorder="1"/>
    <xf numFmtId="0" fontId="0" fillId="0" borderId="28" xfId="0" applyBorder="1"/>
    <xf numFmtId="0" fontId="0" fillId="0" borderId="41" xfId="0" applyBorder="1"/>
    <xf numFmtId="0" fontId="0" fillId="0" borderId="29" xfId="0" applyBorder="1"/>
    <xf numFmtId="0" fontId="0" fillId="0" borderId="42" xfId="0" applyBorder="1"/>
    <xf numFmtId="0" fontId="0" fillId="13" borderId="30" xfId="0" applyFill="1" applyBorder="1"/>
    <xf numFmtId="0" fontId="0" fillId="13" borderId="1" xfId="0" applyFill="1" applyBorder="1"/>
    <xf numFmtId="0" fontId="0" fillId="13" borderId="41" xfId="0" applyFill="1" applyBorder="1"/>
    <xf numFmtId="0" fontId="0" fillId="13" borderId="29" xfId="0" applyFill="1" applyBorder="1"/>
    <xf numFmtId="0" fontId="28" fillId="0" borderId="31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0" fontId="28" fillId="13" borderId="31" xfId="0" applyFont="1" applyFill="1" applyBorder="1" applyAlignment="1">
      <alignment horizontal="center"/>
    </xf>
    <xf numFmtId="0" fontId="28" fillId="13" borderId="32" xfId="0" applyFont="1" applyFill="1" applyBorder="1" applyAlignment="1">
      <alignment horizontal="center"/>
    </xf>
    <xf numFmtId="0" fontId="28" fillId="13" borderId="33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6" borderId="1" xfId="0" applyFont="1" applyFill="1" applyBorder="1"/>
    <xf numFmtId="0" fontId="30" fillId="6" borderId="1" xfId="0" applyFont="1" applyFill="1" applyBorder="1"/>
    <xf numFmtId="0" fontId="6" fillId="6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0" borderId="1" xfId="0" applyFont="1" applyBorder="1"/>
    <xf numFmtId="0" fontId="6" fillId="6" borderId="1" xfId="0" applyFont="1" applyFill="1" applyBorder="1"/>
    <xf numFmtId="0" fontId="11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28" fillId="6" borderId="1" xfId="0" applyFont="1" applyFill="1" applyBorder="1"/>
    <xf numFmtId="0" fontId="6" fillId="6" borderId="12" xfId="0" applyFont="1" applyFill="1" applyBorder="1"/>
    <xf numFmtId="0" fontId="6" fillId="6" borderId="7" xfId="0" applyFont="1" applyFill="1" applyBorder="1"/>
    <xf numFmtId="0" fontId="6" fillId="6" borderId="9" xfId="0" applyFont="1" applyFill="1" applyBorder="1"/>
    <xf numFmtId="0" fontId="6" fillId="6" borderId="11" xfId="0" applyFont="1" applyFill="1" applyBorder="1"/>
    <xf numFmtId="49" fontId="11" fillId="0" borderId="1" xfId="0" quotePrefix="1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6" fillId="6" borderId="11" xfId="0" applyFont="1" applyFill="1" applyBorder="1" applyAlignment="1">
      <alignment horizont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4" fontId="7" fillId="0" borderId="1" xfId="0" applyNumberFormat="1" applyFont="1" applyBorder="1"/>
    <xf numFmtId="174" fontId="7" fillId="0" borderId="8" xfId="0" applyNumberFormat="1" applyFont="1" applyBorder="1"/>
    <xf numFmtId="174" fontId="7" fillId="0" borderId="5" xfId="0" applyNumberFormat="1" applyFont="1" applyBorder="1"/>
    <xf numFmtId="174" fontId="7" fillId="0" borderId="6" xfId="0" applyNumberFormat="1" applyFont="1" applyBorder="1"/>
    <xf numFmtId="0" fontId="32" fillId="0" borderId="1" xfId="0" applyFont="1" applyBorder="1"/>
    <xf numFmtId="9" fontId="32" fillId="0" borderId="1" xfId="0" applyNumberFormat="1" applyFont="1" applyBorder="1"/>
    <xf numFmtId="0" fontId="33" fillId="14" borderId="1" xfId="0" applyFont="1" applyFill="1" applyBorder="1"/>
    <xf numFmtId="0" fontId="33" fillId="14" borderId="1" xfId="0" applyFont="1" applyFill="1" applyBorder="1" applyAlignment="1">
      <alignment horizontal="center"/>
    </xf>
    <xf numFmtId="0" fontId="3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11" xfId="0" applyFont="1" applyBorder="1"/>
    <xf numFmtId="0" fontId="13" fillId="0" borderId="0" xfId="0" applyFont="1"/>
    <xf numFmtId="0" fontId="7" fillId="0" borderId="6" xfId="0" applyFont="1" applyBorder="1" applyAlignment="1">
      <alignment horizontal="center"/>
    </xf>
    <xf numFmtId="0" fontId="2" fillId="0" borderId="10" xfId="0" applyNumberFormat="1" applyFont="1" applyBorder="1"/>
    <xf numFmtId="0" fontId="25" fillId="0" borderId="10" xfId="0" applyNumberFormat="1" applyFont="1" applyBorder="1"/>
    <xf numFmtId="0" fontId="2" fillId="0" borderId="11" xfId="0" applyNumberFormat="1" applyFont="1" applyBorder="1"/>
    <xf numFmtId="0" fontId="25" fillId="0" borderId="1" xfId="0" applyNumberFormat="1" applyFont="1" applyBorder="1"/>
    <xf numFmtId="0" fontId="2" fillId="0" borderId="8" xfId="0" applyNumberFormat="1" applyFont="1" applyBorder="1"/>
    <xf numFmtId="0" fontId="2" fillId="0" borderId="5" xfId="0" applyNumberFormat="1" applyFont="1" applyBorder="1"/>
    <xf numFmtId="0" fontId="25" fillId="0" borderId="5" xfId="0" applyNumberFormat="1" applyFont="1" applyBorder="1"/>
    <xf numFmtId="0" fontId="2" fillId="0" borderId="6" xfId="0" applyNumberFormat="1" applyFont="1" applyBorder="1"/>
    <xf numFmtId="0" fontId="7" fillId="0" borderId="1" xfId="0" applyNumberFormat="1" applyFont="1" applyBorder="1"/>
    <xf numFmtId="0" fontId="7" fillId="0" borderId="5" xfId="0" applyNumberFormat="1" applyFont="1" applyBorder="1"/>
    <xf numFmtId="0" fontId="7" fillId="0" borderId="8" xfId="0" applyNumberFormat="1" applyFont="1" applyBorder="1"/>
    <xf numFmtId="0" fontId="7" fillId="0" borderId="6" xfId="0" applyNumberFormat="1" applyFont="1" applyBorder="1"/>
    <xf numFmtId="0" fontId="11" fillId="0" borderId="10" xfId="0" applyNumberFormat="1" applyFont="1" applyBorder="1"/>
    <xf numFmtId="0" fontId="11" fillId="0" borderId="2" xfId="0" applyNumberFormat="1" applyFont="1" applyBorder="1"/>
    <xf numFmtId="0" fontId="11" fillId="0" borderId="23" xfId="0" applyNumberFormat="1" applyFont="1" applyBorder="1"/>
    <xf numFmtId="0" fontId="11" fillId="0" borderId="4" xfId="0" applyNumberFormat="1" applyFont="1" applyBorder="1"/>
    <xf numFmtId="0" fontId="11" fillId="0" borderId="24" xfId="0" applyNumberFormat="1" applyFont="1" applyBorder="1"/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175" fontId="11" fillId="0" borderId="1" xfId="0" applyNumberFormat="1" applyFont="1" applyBorder="1"/>
    <xf numFmtId="0" fontId="11" fillId="0" borderId="8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35" fillId="0" borderId="0" xfId="0" applyFont="1"/>
    <xf numFmtId="0" fontId="35" fillId="0" borderId="1" xfId="0" applyFont="1" applyBorder="1"/>
    <xf numFmtId="14" fontId="35" fillId="0" borderId="1" xfId="0" applyNumberFormat="1" applyFont="1" applyBorder="1"/>
    <xf numFmtId="0" fontId="37" fillId="17" borderId="1" xfId="0" applyFont="1" applyFill="1" applyBorder="1" applyAlignment="1">
      <alignment horizontal="center" vertical="center"/>
    </xf>
    <xf numFmtId="0" fontId="37" fillId="17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9" fontId="35" fillId="0" borderId="1" xfId="0" applyNumberFormat="1" applyFont="1" applyBorder="1"/>
    <xf numFmtId="0" fontId="37" fillId="17" borderId="1" xfId="0" applyFont="1" applyFill="1" applyBorder="1"/>
    <xf numFmtId="0" fontId="37" fillId="17" borderId="1" xfId="0" applyFont="1" applyFill="1" applyBorder="1" applyAlignment="1">
      <alignment wrapText="1"/>
    </xf>
    <xf numFmtId="0" fontId="35" fillId="0" borderId="1" xfId="0" applyNumberFormat="1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Border="1"/>
    <xf numFmtId="0" fontId="35" fillId="0" borderId="43" xfId="0" applyFont="1" applyBorder="1"/>
    <xf numFmtId="0" fontId="18" fillId="0" borderId="1" xfId="0" applyFont="1" applyBorder="1"/>
    <xf numFmtId="0" fontId="18" fillId="0" borderId="1" xfId="0" applyNumberFormat="1" applyFont="1" applyBorder="1"/>
    <xf numFmtId="14" fontId="34" fillId="0" borderId="1" xfId="0" applyNumberFormat="1" applyFont="1" applyBorder="1"/>
    <xf numFmtId="0" fontId="34" fillId="0" borderId="1" xfId="0" applyFont="1" applyBorder="1"/>
    <xf numFmtId="169" fontId="34" fillId="0" borderId="1" xfId="0" applyNumberFormat="1" applyFont="1" applyBorder="1"/>
    <xf numFmtId="0" fontId="34" fillId="0" borderId="1" xfId="0" quotePrefix="1" applyFont="1" applyBorder="1"/>
    <xf numFmtId="0" fontId="38" fillId="6" borderId="1" xfId="0" applyFont="1" applyFill="1" applyBorder="1" applyAlignment="1">
      <alignment horizontal="center" vertical="center"/>
    </xf>
    <xf numFmtId="0" fontId="38" fillId="6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3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3" fillId="0" borderId="51" xfId="0" applyFont="1" applyFill="1" applyBorder="1" applyAlignment="1"/>
    <xf numFmtId="0" fontId="11" fillId="0" borderId="51" xfId="0" applyFont="1" applyFill="1" applyBorder="1" applyAlignment="1"/>
    <xf numFmtId="0" fontId="40" fillId="0" borderId="0" xfId="0" applyFont="1"/>
    <xf numFmtId="0" fontId="41" fillId="0" borderId="0" xfId="0" applyFont="1"/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7" fillId="0" borderId="11" xfId="0" applyFont="1" applyBorder="1"/>
    <xf numFmtId="0" fontId="27" fillId="0" borderId="10" xfId="0" applyFont="1" applyBorder="1"/>
    <xf numFmtId="0" fontId="27" fillId="0" borderId="7" xfId="0" applyFont="1" applyBorder="1"/>
    <xf numFmtId="0" fontId="27" fillId="0" borderId="8" xfId="0" applyFont="1" applyBorder="1"/>
    <xf numFmtId="0" fontId="27" fillId="0" borderId="9" xfId="0" applyFont="1" applyBorder="1"/>
    <xf numFmtId="0" fontId="27" fillId="0" borderId="5" xfId="0" applyFont="1" applyBorder="1"/>
    <xf numFmtId="0" fontId="27" fillId="0" borderId="6" xfId="0" applyFont="1" applyBorder="1"/>
    <xf numFmtId="0" fontId="40" fillId="0" borderId="0" xfId="0" applyFont="1" applyFill="1" applyBorder="1"/>
    <xf numFmtId="0" fontId="27" fillId="0" borderId="3" xfId="0" applyFont="1" applyBorder="1" applyAlignment="1">
      <alignment horizontal="center"/>
    </xf>
    <xf numFmtId="0" fontId="27" fillId="0" borderId="2" xfId="0" applyFont="1" applyBorder="1" applyAlignment="1">
      <alignment horizontal="left"/>
    </xf>
    <xf numFmtId="0" fontId="27" fillId="0" borderId="2" xfId="0" applyFont="1" applyBorder="1"/>
    <xf numFmtId="0" fontId="27" fillId="0" borderId="2" xfId="0" applyNumberFormat="1" applyFont="1" applyBorder="1"/>
    <xf numFmtId="0" fontId="27" fillId="0" borderId="4" xfId="0" applyFont="1" applyBorder="1"/>
    <xf numFmtId="0" fontId="27" fillId="0" borderId="7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14" fontId="27" fillId="0" borderId="1" xfId="0" applyNumberFormat="1" applyFont="1" applyBorder="1"/>
    <xf numFmtId="0" fontId="27" fillId="0" borderId="1" xfId="0" applyNumberFormat="1" applyFont="1" applyBorder="1"/>
    <xf numFmtId="0" fontId="27" fillId="0" borderId="12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30" fillId="8" borderId="13" xfId="0" applyFont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27" fillId="0" borderId="2" xfId="0" applyNumberFormat="1" applyFont="1" applyBorder="1" applyAlignment="1"/>
    <xf numFmtId="0" fontId="27" fillId="0" borderId="4" xfId="0" applyNumberFormat="1" applyFont="1" applyBorder="1"/>
    <xf numFmtId="0" fontId="27" fillId="0" borderId="8" xfId="0" applyNumberFormat="1" applyFont="1" applyBorder="1"/>
    <xf numFmtId="0" fontId="27" fillId="0" borderId="5" xfId="0" applyFont="1" applyBorder="1" applyAlignment="1">
      <alignment horizontal="left"/>
    </xf>
    <xf numFmtId="0" fontId="30" fillId="17" borderId="12" xfId="0" applyFont="1" applyFill="1" applyBorder="1"/>
    <xf numFmtId="0" fontId="30" fillId="17" borderId="11" xfId="0" applyFont="1" applyFill="1" applyBorder="1"/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/>
    <xf numFmtId="0" fontId="27" fillId="0" borderId="9" xfId="0" applyFont="1" applyFill="1" applyBorder="1" applyAlignment="1">
      <alignment horizontal="center" vertical="center"/>
    </xf>
    <xf numFmtId="0" fontId="27" fillId="0" borderId="6" xfId="0" applyNumberFormat="1" applyFont="1" applyBorder="1"/>
    <xf numFmtId="0" fontId="30" fillId="0" borderId="0" xfId="0" applyFont="1" applyBorder="1" applyAlignment="1"/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0" xfId="0" applyFont="1" applyFill="1" applyBorder="1"/>
    <xf numFmtId="165" fontId="27" fillId="0" borderId="0" xfId="0" applyNumberFormat="1" applyFont="1" applyFill="1" applyBorder="1"/>
    <xf numFmtId="0" fontId="30" fillId="8" borderId="14" xfId="0" applyFont="1" applyFill="1" applyBorder="1" applyAlignment="1">
      <alignment horizontal="center" vertical="center"/>
    </xf>
    <xf numFmtId="0" fontId="27" fillId="8" borderId="9" xfId="0" applyFont="1" applyFill="1" applyBorder="1"/>
    <xf numFmtId="0" fontId="27" fillId="8" borderId="5" xfId="0" applyFont="1" applyFill="1" applyBorder="1" applyAlignment="1">
      <alignment horizontal="center"/>
    </xf>
    <xf numFmtId="0" fontId="27" fillId="8" borderId="6" xfId="0" applyFont="1" applyFill="1" applyBorder="1" applyAlignment="1">
      <alignment horizontal="center"/>
    </xf>
    <xf numFmtId="0" fontId="27" fillId="0" borderId="3" xfId="0" applyFont="1" applyBorder="1"/>
    <xf numFmtId="0" fontId="30" fillId="8" borderId="27" xfId="0" applyFont="1" applyFill="1" applyBorder="1"/>
    <xf numFmtId="0" fontId="27" fillId="0" borderId="25" xfId="0" applyFont="1" applyBorder="1"/>
    <xf numFmtId="0" fontId="30" fillId="8" borderId="20" xfId="0" applyFont="1" applyFill="1" applyBorder="1"/>
    <xf numFmtId="0" fontId="27" fillId="0" borderId="26" xfId="0" applyFont="1" applyBorder="1"/>
    <xf numFmtId="3" fontId="41" fillId="0" borderId="0" xfId="0" applyNumberFormat="1" applyFont="1"/>
    <xf numFmtId="1" fontId="41" fillId="0" borderId="0" xfId="0" applyNumberFormat="1" applyFont="1"/>
    <xf numFmtId="0" fontId="30" fillId="6" borderId="13" xfId="0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/>
    </xf>
    <xf numFmtId="0" fontId="30" fillId="0" borderId="0" xfId="0" applyFont="1"/>
    <xf numFmtId="0" fontId="30" fillId="6" borderId="14" xfId="0" applyFont="1" applyFill="1" applyBorder="1" applyAlignment="1">
      <alignment horizontal="center" vertical="center" wrapText="1"/>
    </xf>
    <xf numFmtId="0" fontId="27" fillId="0" borderId="2" xfId="0" applyNumberFormat="1" applyFont="1" applyBorder="1" applyAlignment="1">
      <alignment horizontal="center"/>
    </xf>
    <xf numFmtId="0" fontId="27" fillId="0" borderId="2" xfId="0" applyNumberFormat="1" applyFont="1" applyBorder="1" applyAlignment="1">
      <alignment horizontal="right"/>
    </xf>
    <xf numFmtId="0" fontId="41" fillId="0" borderId="11" xfId="0" applyFont="1" applyBorder="1"/>
    <xf numFmtId="0" fontId="27" fillId="0" borderId="1" xfId="0" applyNumberFormat="1" applyFont="1" applyBorder="1" applyAlignment="1">
      <alignment horizontal="center"/>
    </xf>
    <xf numFmtId="0" fontId="27" fillId="0" borderId="1" xfId="0" applyNumberFormat="1" applyFont="1" applyBorder="1" applyAlignment="1">
      <alignment horizontal="right"/>
    </xf>
    <xf numFmtId="0" fontId="41" fillId="0" borderId="8" xfId="0" applyFont="1" applyBorder="1"/>
    <xf numFmtId="0" fontId="41" fillId="0" borderId="6" xfId="0" applyFont="1" applyBorder="1"/>
    <xf numFmtId="0" fontId="27" fillId="0" borderId="5" xfId="0" applyNumberFormat="1" applyFont="1" applyBorder="1" applyAlignment="1">
      <alignment horizontal="center"/>
    </xf>
    <xf numFmtId="0" fontId="27" fillId="0" borderId="5" xfId="0" applyNumberFormat="1" applyFont="1" applyBorder="1" applyAlignment="1">
      <alignment horizontal="right"/>
    </xf>
    <xf numFmtId="0" fontId="27" fillId="0" borderId="5" xfId="0" applyNumberFormat="1" applyFont="1" applyBorder="1"/>
    <xf numFmtId="0" fontId="27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3" xfId="0" applyFont="1" applyBorder="1" applyAlignment="1"/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/>
    </xf>
    <xf numFmtId="0" fontId="30" fillId="0" borderId="49" xfId="0" applyFont="1" applyBorder="1" applyAlignment="1"/>
    <xf numFmtId="0" fontId="30" fillId="0" borderId="1" xfId="0" applyFont="1" applyBorder="1"/>
    <xf numFmtId="0" fontId="27" fillId="0" borderId="1" xfId="0" applyFont="1" applyBorder="1" applyAlignment="1">
      <alignment horizontal="left" vertical="center"/>
    </xf>
    <xf numFmtId="176" fontId="27" fillId="0" borderId="1" xfId="0" applyNumberFormat="1" applyFont="1" applyBorder="1" applyAlignment="1">
      <alignment horizontal="right" vertical="center"/>
    </xf>
    <xf numFmtId="176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0" fontId="30" fillId="0" borderId="0" xfId="0" applyFont="1" applyBorder="1" applyAlignment="1"/>
    <xf numFmtId="0" fontId="27" fillId="0" borderId="6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46" fillId="0" borderId="0" xfId="0" applyFont="1"/>
    <xf numFmtId="0" fontId="30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/>
    </xf>
    <xf numFmtId="9" fontId="27" fillId="0" borderId="1" xfId="0" applyNumberFormat="1" applyFont="1" applyBorder="1"/>
    <xf numFmtId="0" fontId="27" fillId="0" borderId="1" xfId="0" applyFont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167" fontId="34" fillId="0" borderId="1" xfId="0" applyNumberFormat="1" applyFont="1" applyFill="1" applyBorder="1"/>
    <xf numFmtId="0" fontId="34" fillId="0" borderId="0" xfId="0" applyFont="1" applyBorder="1"/>
    <xf numFmtId="0" fontId="34" fillId="6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1" fontId="34" fillId="0" borderId="1" xfId="0" applyNumberFormat="1" applyFont="1" applyFill="1" applyBorder="1"/>
    <xf numFmtId="0" fontId="34" fillId="6" borderId="1" xfId="0" applyFont="1" applyFill="1" applyBorder="1"/>
    <xf numFmtId="0" fontId="27" fillId="3" borderId="1" xfId="0" applyFont="1" applyFill="1" applyBorder="1" applyAlignment="1"/>
    <xf numFmtId="0" fontId="27" fillId="3" borderId="1" xfId="0" applyFont="1" applyFill="1" applyBorder="1" applyAlignment="1">
      <alignment horizontal="left"/>
    </xf>
    <xf numFmtId="0" fontId="45" fillId="12" borderId="1" xfId="0" applyFont="1" applyFill="1" applyBorder="1" applyAlignment="1">
      <alignment horizontal="center" vertical="center"/>
    </xf>
    <xf numFmtId="0" fontId="45" fillId="12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 wrapText="1"/>
    </xf>
    <xf numFmtId="0" fontId="38" fillId="2" borderId="15" xfId="0" applyFont="1" applyFill="1" applyBorder="1" applyAlignment="1">
      <alignment horizontal="center" vertical="center" wrapText="1"/>
    </xf>
    <xf numFmtId="168" fontId="34" fillId="0" borderId="3" xfId="0" applyNumberFormat="1" applyFont="1" applyBorder="1"/>
    <xf numFmtId="0" fontId="34" fillId="0" borderId="2" xfId="0" applyFont="1" applyBorder="1" applyAlignment="1">
      <alignment horizontal="center"/>
    </xf>
    <xf numFmtId="0" fontId="34" fillId="0" borderId="2" xfId="0" applyFont="1" applyBorder="1"/>
    <xf numFmtId="0" fontId="34" fillId="0" borderId="4" xfId="0" applyFont="1" applyBorder="1"/>
    <xf numFmtId="0" fontId="38" fillId="0" borderId="0" xfId="0" applyFont="1" applyAlignment="1"/>
    <xf numFmtId="0" fontId="34" fillId="0" borderId="0" xfId="0" applyFont="1" applyAlignment="1"/>
    <xf numFmtId="168" fontId="34" fillId="0" borderId="7" xfId="0" applyNumberFormat="1" applyFont="1" applyBorder="1"/>
    <xf numFmtId="0" fontId="34" fillId="0" borderId="1" xfId="0" applyFont="1" applyBorder="1" applyAlignment="1">
      <alignment horizontal="center"/>
    </xf>
    <xf numFmtId="0" fontId="34" fillId="0" borderId="8" xfId="0" applyFont="1" applyBorder="1"/>
    <xf numFmtId="0" fontId="38" fillId="3" borderId="13" xfId="0" applyFont="1" applyFill="1" applyBorder="1"/>
    <xf numFmtId="0" fontId="38" fillId="3" borderId="15" xfId="0" applyFont="1" applyFill="1" applyBorder="1"/>
    <xf numFmtId="0" fontId="34" fillId="0" borderId="3" xfId="0" applyFont="1" applyBorder="1"/>
    <xf numFmtId="0" fontId="34" fillId="0" borderId="7" xfId="0" applyFont="1" applyBorder="1"/>
    <xf numFmtId="0" fontId="34" fillId="0" borderId="9" xfId="0" applyFont="1" applyBorder="1"/>
    <xf numFmtId="0" fontId="34" fillId="0" borderId="6" xfId="0" applyFont="1" applyBorder="1"/>
    <xf numFmtId="0" fontId="38" fillId="0" borderId="0" xfId="0" applyFont="1" applyAlignment="1">
      <alignment horizontal="right"/>
    </xf>
    <xf numFmtId="0" fontId="38" fillId="3" borderId="14" xfId="0" applyFont="1" applyFill="1" applyBorder="1"/>
    <xf numFmtId="168" fontId="34" fillId="0" borderId="9" xfId="0" applyNumberFormat="1" applyFont="1" applyBorder="1"/>
    <xf numFmtId="0" fontId="34" fillId="0" borderId="5" xfId="0" applyFont="1" applyBorder="1" applyAlignment="1">
      <alignment horizontal="center"/>
    </xf>
    <xf numFmtId="0" fontId="34" fillId="0" borderId="5" xfId="0" applyFont="1" applyBorder="1"/>
    <xf numFmtId="0" fontId="34" fillId="0" borderId="23" xfId="0" applyFont="1" applyBorder="1"/>
    <xf numFmtId="0" fontId="34" fillId="0" borderId="24" xfId="0" applyFont="1" applyBorder="1"/>
    <xf numFmtId="0" fontId="38" fillId="0" borderId="0" xfId="0" applyFont="1"/>
    <xf numFmtId="0" fontId="38" fillId="3" borderId="13" xfId="0" applyFont="1" applyFill="1" applyBorder="1" applyAlignment="1">
      <alignment horizontal="center"/>
    </xf>
    <xf numFmtId="0" fontId="38" fillId="3" borderId="14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49" xfId="0" applyFont="1" applyBorder="1" applyAlignment="1"/>
    <xf numFmtId="0" fontId="49" fillId="0" borderId="0" xfId="0" applyFont="1"/>
    <xf numFmtId="0" fontId="49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4" fontId="13" fillId="0" borderId="0" xfId="0" applyNumberFormat="1" applyFont="1" applyBorder="1"/>
    <xf numFmtId="0" fontId="6" fillId="0" borderId="33" xfId="0" applyFont="1" applyBorder="1" applyAlignment="1">
      <alignment horizontal="center" vertical="top" wrapText="1"/>
    </xf>
    <xf numFmtId="0" fontId="7" fillId="0" borderId="1" xfId="0" applyFont="1" applyFill="1" applyBorder="1"/>
    <xf numFmtId="0" fontId="7" fillId="0" borderId="28" xfId="0" applyFont="1" applyFill="1" applyBorder="1"/>
    <xf numFmtId="0" fontId="50" fillId="0" borderId="0" xfId="0" applyFont="1"/>
    <xf numFmtId="10" fontId="11" fillId="0" borderId="0" xfId="0" applyNumberFormat="1" applyFont="1" applyBorder="1"/>
    <xf numFmtId="0" fontId="7" fillId="0" borderId="1" xfId="0" applyFont="1" applyBorder="1" applyAlignment="1"/>
    <xf numFmtId="0" fontId="11" fillId="0" borderId="1" xfId="0" applyFont="1" applyBorder="1" applyAlignment="1"/>
    <xf numFmtId="0" fontId="9" fillId="0" borderId="0" xfId="0" applyFont="1" applyAlignment="1"/>
    <xf numFmtId="171" fontId="7" fillId="0" borderId="10" xfId="0" quotePrefix="1" applyNumberFormat="1" applyFont="1" applyBorder="1" applyAlignment="1">
      <alignment horizontal="right"/>
    </xf>
    <xf numFmtId="171" fontId="7" fillId="0" borderId="1" xfId="0" quotePrefix="1" applyNumberFormat="1" applyFont="1" applyBorder="1" applyAlignment="1">
      <alignment horizontal="right"/>
    </xf>
    <xf numFmtId="171" fontId="7" fillId="0" borderId="5" xfId="0" quotePrefix="1" applyNumberFormat="1" applyFont="1" applyBorder="1" applyAlignment="1">
      <alignment horizontal="right"/>
    </xf>
    <xf numFmtId="0" fontId="11" fillId="0" borderId="66" xfId="0" applyNumberFormat="1" applyFont="1" applyBorder="1"/>
    <xf numFmtId="170" fontId="7" fillId="0" borderId="9" xfId="0" quotePrefix="1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9" fillId="15" borderId="46" xfId="0" applyFont="1" applyFill="1" applyBorder="1" applyAlignment="1">
      <alignment horizontal="center"/>
    </xf>
    <xf numFmtId="0" fontId="29" fillId="15" borderId="43" xfId="0" applyFont="1" applyFill="1" applyBorder="1" applyAlignment="1">
      <alignment horizontal="center"/>
    </xf>
    <xf numFmtId="0" fontId="29" fillId="15" borderId="47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16" fillId="0" borderId="49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/>
    </xf>
    <xf numFmtId="0" fontId="7" fillId="7" borderId="43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left"/>
    </xf>
    <xf numFmtId="0" fontId="23" fillId="7" borderId="1" xfId="0" applyFont="1" applyFill="1" applyBorder="1" applyAlignment="1">
      <alignment horizontal="center"/>
    </xf>
    <xf numFmtId="0" fontId="11" fillId="7" borderId="46" xfId="0" applyFont="1" applyFill="1" applyBorder="1" applyAlignment="1">
      <alignment horizontal="center"/>
    </xf>
    <xf numFmtId="0" fontId="11" fillId="7" borderId="43" xfId="0" applyFont="1" applyFill="1" applyBorder="1" applyAlignment="1">
      <alignment horizontal="center"/>
    </xf>
    <xf numFmtId="0" fontId="11" fillId="7" borderId="47" xfId="0" applyFont="1" applyFill="1" applyBorder="1" applyAlignment="1">
      <alignment horizontal="center"/>
    </xf>
    <xf numFmtId="44" fontId="6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43" fillId="0" borderId="53" xfId="0" applyFont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50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0" fontId="42" fillId="0" borderId="0" xfId="0" applyFont="1" applyAlignment="1">
      <alignment horizontal="center" wrapText="1"/>
    </xf>
    <xf numFmtId="0" fontId="30" fillId="8" borderId="12" xfId="0" applyFont="1" applyFill="1" applyBorder="1" applyAlignment="1">
      <alignment horizontal="center" wrapText="1"/>
    </xf>
    <xf numFmtId="0" fontId="30" fillId="8" borderId="11" xfId="0" applyFont="1" applyFill="1" applyBorder="1" applyAlignment="1">
      <alignment horizontal="center" wrapText="1"/>
    </xf>
    <xf numFmtId="0" fontId="30" fillId="8" borderId="9" xfId="0" applyFont="1" applyFill="1" applyBorder="1" applyAlignment="1">
      <alignment horizontal="center" wrapText="1"/>
    </xf>
    <xf numFmtId="0" fontId="30" fillId="8" borderId="6" xfId="0" applyFont="1" applyFill="1" applyBorder="1" applyAlignment="1">
      <alignment horizontal="center" wrapText="1"/>
    </xf>
    <xf numFmtId="0" fontId="30" fillId="8" borderId="12" xfId="0" applyFont="1" applyFill="1" applyBorder="1" applyAlignment="1">
      <alignment horizontal="center"/>
    </xf>
    <xf numFmtId="0" fontId="30" fillId="8" borderId="10" xfId="0" applyFont="1" applyFill="1" applyBorder="1" applyAlignment="1">
      <alignment horizontal="center"/>
    </xf>
    <xf numFmtId="0" fontId="30" fillId="8" borderId="11" xfId="0" applyFont="1" applyFill="1" applyBorder="1" applyAlignment="1">
      <alignment horizontal="center"/>
    </xf>
    <xf numFmtId="0" fontId="30" fillId="0" borderId="5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6" fillId="0" borderId="49" xfId="0" applyFont="1" applyBorder="1" applyAlignment="1">
      <alignment horizontal="left"/>
    </xf>
    <xf numFmtId="0" fontId="44" fillId="0" borderId="0" xfId="0" applyFont="1" applyAlignment="1">
      <alignment horizontal="center"/>
    </xf>
    <xf numFmtId="0" fontId="30" fillId="0" borderId="0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7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27" fillId="6" borderId="1" xfId="0" applyFont="1" applyFill="1" applyBorder="1" applyAlignment="1">
      <alignment horizontal="center" vertical="center"/>
    </xf>
    <xf numFmtId="0" fontId="45" fillId="12" borderId="54" xfId="0" applyFont="1" applyFill="1" applyBorder="1" applyAlignment="1">
      <alignment horizontal="center"/>
    </xf>
    <xf numFmtId="0" fontId="38" fillId="0" borderId="55" xfId="0" applyFont="1" applyBorder="1" applyAlignment="1">
      <alignment horizontal="center"/>
    </xf>
    <xf numFmtId="0" fontId="38" fillId="0" borderId="56" xfId="0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8" fillId="0" borderId="0" xfId="0" applyFont="1" applyAlignment="1">
      <alignment horizontal="left"/>
    </xf>
    <xf numFmtId="0" fontId="47" fillId="0" borderId="5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24" fillId="0" borderId="53" xfId="0" applyFont="1" applyBorder="1" applyAlignment="1">
      <alignment horizontal="center"/>
    </xf>
    <xf numFmtId="0" fontId="12" fillId="0" borderId="53" xfId="0" applyFont="1" applyBorder="1" applyAlignment="1">
      <alignment horizontal="left"/>
    </xf>
    <xf numFmtId="0" fontId="6" fillId="3" borderId="12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NumberFormat="1" applyFont="1" applyBorder="1" applyAlignment="1">
      <alignment horizontal="center"/>
    </xf>
    <xf numFmtId="0" fontId="11" fillId="0" borderId="4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58" xfId="0" applyNumberFormat="1" applyFont="1" applyBorder="1" applyAlignment="1">
      <alignment horizontal="center" vertical="center" wrapText="1"/>
    </xf>
    <xf numFmtId="0" fontId="3" fillId="0" borderId="59" xfId="0" applyNumberFormat="1" applyFont="1" applyBorder="1" applyAlignment="1">
      <alignment horizontal="center" vertical="center" wrapText="1"/>
    </xf>
    <xf numFmtId="0" fontId="3" fillId="0" borderId="6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61" xfId="0" applyNumberFormat="1" applyFont="1" applyBorder="1" applyAlignment="1">
      <alignment horizontal="center" vertical="center" wrapText="1"/>
    </xf>
    <xf numFmtId="0" fontId="3" fillId="0" borderId="52" xfId="0" applyNumberFormat="1" applyFont="1" applyBorder="1" applyAlignment="1">
      <alignment horizontal="center" vertical="center" wrapText="1"/>
    </xf>
    <xf numFmtId="0" fontId="3" fillId="0" borderId="53" xfId="0" applyNumberFormat="1" applyFont="1" applyBorder="1" applyAlignment="1">
      <alignment horizontal="center" vertical="center" wrapText="1"/>
    </xf>
    <xf numFmtId="0" fontId="3" fillId="0" borderId="62" xfId="0" applyNumberFormat="1" applyFont="1" applyBorder="1" applyAlignment="1">
      <alignment horizontal="center" vertical="center" wrapText="1"/>
    </xf>
    <xf numFmtId="0" fontId="52" fillId="0" borderId="0" xfId="0" applyFont="1" applyFill="1" applyBorder="1"/>
    <xf numFmtId="0" fontId="53" fillId="0" borderId="0" xfId="2" applyFont="1" applyFill="1" applyBorder="1"/>
    <xf numFmtId="14" fontId="53" fillId="0" borderId="1" xfId="2" applyNumberFormat="1" applyFont="1" applyFill="1" applyBorder="1"/>
    <xf numFmtId="0" fontId="53" fillId="0" borderId="1" xfId="2" applyFont="1" applyFill="1" applyBorder="1"/>
    <xf numFmtId="0" fontId="53" fillId="0" borderId="1" xfId="2" applyFont="1" applyFill="1" applyBorder="1" applyAlignment="1">
      <alignment horizontal="center"/>
    </xf>
    <xf numFmtId="0" fontId="53" fillId="0" borderId="1" xfId="2" applyFont="1" applyFill="1" applyBorder="1" applyAlignment="1">
      <alignment horizontal="center" vertical="center"/>
    </xf>
    <xf numFmtId="9" fontId="53" fillId="0" borderId="1" xfId="2" applyNumberFormat="1" applyFont="1" applyFill="1" applyBorder="1" applyAlignment="1">
      <alignment horizontal="center" vertical="center"/>
    </xf>
    <xf numFmtId="0" fontId="53" fillId="0" borderId="1" xfId="2" applyFont="1" applyFill="1" applyBorder="1" applyAlignment="1">
      <alignment vertical="center"/>
    </xf>
    <xf numFmtId="0" fontId="51" fillId="18" borderId="1" xfId="2" applyFont="1" applyFill="1" applyBorder="1" applyAlignment="1">
      <alignment horizontal="center" vertical="center"/>
    </xf>
    <xf numFmtId="0" fontId="51" fillId="18" borderId="1" xfId="2" applyFont="1" applyFill="1" applyBorder="1" applyAlignment="1">
      <alignment horizontal="center" vertical="center" wrapText="1"/>
    </xf>
    <xf numFmtId="0" fontId="51" fillId="0" borderId="49" xfId="2" applyFont="1" applyFill="1" applyBorder="1" applyAlignment="1">
      <alignment horizontal="center"/>
    </xf>
    <xf numFmtId="0" fontId="54" fillId="0" borderId="0" xfId="2" applyFont="1" applyFill="1" applyBorder="1" applyAlignment="1">
      <alignment horizontal="center" vertical="center"/>
    </xf>
    <xf numFmtId="0" fontId="54" fillId="0" borderId="49" xfId="2" applyFont="1" applyFill="1" applyBorder="1" applyAlignment="1">
      <alignment horizontal="center" vertical="center"/>
    </xf>
    <xf numFmtId="0" fontId="51" fillId="0" borderId="49" xfId="2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90" zoomScaleNormal="90" workbookViewId="0">
      <selection activeCell="H22" sqref="H22"/>
    </sheetView>
  </sheetViews>
  <sheetFormatPr defaultRowHeight="12.75" x14ac:dyDescent="0.2"/>
  <cols>
    <col min="1" max="1" width="7.5703125" bestFit="1" customWidth="1"/>
    <col min="2" max="2" width="8.42578125" bestFit="1" customWidth="1"/>
    <col min="3" max="3" width="14.140625" bestFit="1" customWidth="1"/>
    <col min="4" max="4" width="16" bestFit="1" customWidth="1"/>
    <col min="5" max="5" width="20" bestFit="1" customWidth="1"/>
    <col min="6" max="6" width="14" customWidth="1"/>
    <col min="7" max="7" width="14.42578125" customWidth="1"/>
    <col min="8" max="8" width="13.85546875" customWidth="1"/>
  </cols>
  <sheetData>
    <row r="1" spans="1:15" ht="27.75" x14ac:dyDescent="0.4">
      <c r="A1" s="517" t="s">
        <v>501</v>
      </c>
      <c r="B1" s="517"/>
      <c r="C1" s="517"/>
      <c r="D1" s="517"/>
      <c r="E1" s="517"/>
      <c r="F1" s="517"/>
      <c r="G1" s="517"/>
      <c r="H1" s="180"/>
      <c r="I1" s="180"/>
      <c r="J1" s="180"/>
      <c r="K1" s="180"/>
      <c r="L1" s="180"/>
      <c r="M1" s="180"/>
      <c r="N1" s="180"/>
      <c r="O1" s="180"/>
    </row>
    <row r="3" spans="1:15" ht="20.25" x14ac:dyDescent="0.3">
      <c r="A3" s="151" t="s">
        <v>500</v>
      </c>
      <c r="B3" s="516"/>
      <c r="C3" s="516"/>
      <c r="D3" s="516"/>
      <c r="E3" s="516"/>
      <c r="F3" s="516"/>
      <c r="G3" s="516"/>
    </row>
    <row r="4" spans="1:15" ht="20.25" customHeight="1" x14ac:dyDescent="0.25">
      <c r="A4" s="520" t="s">
        <v>658</v>
      </c>
      <c r="B4" s="520"/>
      <c r="C4" s="520"/>
      <c r="D4" s="520"/>
      <c r="E4" s="520"/>
      <c r="F4" s="520"/>
      <c r="G4" s="520"/>
      <c r="H4" s="520"/>
    </row>
    <row r="5" spans="1:15" ht="16.5" customHeight="1" thickBot="1" x14ac:dyDescent="0.35">
      <c r="A5" s="13"/>
      <c r="B5" s="200"/>
      <c r="C5" s="207" t="s">
        <v>667</v>
      </c>
      <c r="D5" s="200"/>
      <c r="E5" s="200"/>
      <c r="F5" s="200"/>
      <c r="G5" s="200"/>
    </row>
    <row r="6" spans="1:15" ht="15.75" x14ac:dyDescent="0.25">
      <c r="A6" s="208" t="s">
        <v>659</v>
      </c>
      <c r="B6" s="209" t="s">
        <v>660</v>
      </c>
      <c r="C6" s="209" t="s">
        <v>661</v>
      </c>
      <c r="D6" s="209" t="s">
        <v>662</v>
      </c>
      <c r="E6" s="209" t="s">
        <v>663</v>
      </c>
      <c r="F6" s="209" t="s">
        <v>664</v>
      </c>
      <c r="G6" s="209" t="s">
        <v>665</v>
      </c>
      <c r="H6" s="210" t="s">
        <v>666</v>
      </c>
    </row>
    <row r="7" spans="1:15" ht="15" x14ac:dyDescent="0.2">
      <c r="A7" s="518" t="s">
        <v>668</v>
      </c>
      <c r="B7" s="211">
        <v>1</v>
      </c>
      <c r="C7" s="212" t="s">
        <v>670</v>
      </c>
      <c r="D7" s="212" t="s">
        <v>674</v>
      </c>
      <c r="E7" s="212" t="s">
        <v>671</v>
      </c>
      <c r="F7" s="212" t="s">
        <v>677</v>
      </c>
      <c r="G7" s="212" t="s">
        <v>674</v>
      </c>
      <c r="H7" s="213" t="s">
        <v>677</v>
      </c>
    </row>
    <row r="8" spans="1:15" ht="15" x14ac:dyDescent="0.2">
      <c r="A8" s="518"/>
      <c r="B8" s="211">
        <v>2</v>
      </c>
      <c r="C8" s="212" t="s">
        <v>671</v>
      </c>
      <c r="D8" s="212" t="s">
        <v>674</v>
      </c>
      <c r="E8" s="212" t="s">
        <v>671</v>
      </c>
      <c r="F8" s="212" t="s">
        <v>677</v>
      </c>
      <c r="G8" s="212" t="s">
        <v>674</v>
      </c>
      <c r="H8" s="213" t="s">
        <v>677</v>
      </c>
    </row>
    <row r="9" spans="1:15" ht="15" x14ac:dyDescent="0.2">
      <c r="A9" s="518"/>
      <c r="B9" s="211">
        <v>3</v>
      </c>
      <c r="C9" s="212" t="s">
        <v>671</v>
      </c>
      <c r="D9" s="212" t="s">
        <v>675</v>
      </c>
      <c r="E9" s="212" t="s">
        <v>676</v>
      </c>
      <c r="F9" s="212" t="s">
        <v>678</v>
      </c>
      <c r="G9" s="212" t="s">
        <v>680</v>
      </c>
      <c r="H9" s="213" t="s">
        <v>676</v>
      </c>
    </row>
    <row r="10" spans="1:15" ht="15" x14ac:dyDescent="0.2">
      <c r="A10" s="518"/>
      <c r="B10" s="211">
        <v>4</v>
      </c>
      <c r="C10" s="212" t="s">
        <v>672</v>
      </c>
      <c r="D10" s="212" t="s">
        <v>672</v>
      </c>
      <c r="E10" s="212" t="s">
        <v>676</v>
      </c>
      <c r="F10" s="212" t="s">
        <v>679</v>
      </c>
      <c r="G10" s="212" t="s">
        <v>681</v>
      </c>
      <c r="H10" s="213" t="s">
        <v>671</v>
      </c>
    </row>
    <row r="11" spans="1:15" ht="15" x14ac:dyDescent="0.2">
      <c r="A11" s="518"/>
      <c r="B11" s="211">
        <v>5</v>
      </c>
      <c r="C11" s="212" t="s">
        <v>673</v>
      </c>
      <c r="D11" s="212" t="s">
        <v>672</v>
      </c>
      <c r="E11" s="212"/>
      <c r="F11" s="212"/>
      <c r="G11" s="212"/>
      <c r="H11" s="213" t="s">
        <v>682</v>
      </c>
    </row>
    <row r="12" spans="1:15" ht="15" x14ac:dyDescent="0.2">
      <c r="A12" s="518" t="s">
        <v>669</v>
      </c>
      <c r="B12" s="211">
        <v>1</v>
      </c>
      <c r="C12" s="212"/>
      <c r="D12" s="212"/>
      <c r="E12" s="212"/>
      <c r="F12" s="212"/>
      <c r="G12" s="212"/>
      <c r="H12" s="214"/>
    </row>
    <row r="13" spans="1:15" ht="15" x14ac:dyDescent="0.2">
      <c r="A13" s="518"/>
      <c r="B13" s="211">
        <v>2</v>
      </c>
      <c r="C13" s="212"/>
      <c r="D13" s="212"/>
      <c r="E13" s="212"/>
      <c r="F13" s="212"/>
      <c r="G13" s="212"/>
      <c r="H13" s="214"/>
    </row>
    <row r="14" spans="1:15" ht="15" x14ac:dyDescent="0.2">
      <c r="A14" s="518"/>
      <c r="B14" s="211">
        <v>3</v>
      </c>
      <c r="C14" s="212"/>
      <c r="D14" s="212"/>
      <c r="E14" s="212"/>
      <c r="F14" s="212"/>
      <c r="G14" s="212"/>
      <c r="H14" s="214"/>
    </row>
    <row r="15" spans="1:15" ht="15" x14ac:dyDescent="0.2">
      <c r="A15" s="518"/>
      <c r="B15" s="211">
        <v>4</v>
      </c>
      <c r="C15" s="212"/>
      <c r="D15" s="212"/>
      <c r="E15" s="212"/>
      <c r="F15" s="212"/>
      <c r="G15" s="212"/>
      <c r="H15" s="214"/>
    </row>
    <row r="16" spans="1:15" ht="15.75" thickBot="1" x14ac:dyDescent="0.25">
      <c r="A16" s="519"/>
      <c r="B16" s="215">
        <v>5</v>
      </c>
      <c r="C16" s="216"/>
      <c r="D16" s="216"/>
      <c r="E16" s="216"/>
      <c r="F16" s="216"/>
      <c r="G16" s="216"/>
      <c r="H16" s="217"/>
    </row>
    <row r="17" spans="1:12" ht="15" x14ac:dyDescent="0.2">
      <c r="A17" s="499" t="s">
        <v>1146</v>
      </c>
      <c r="C17" s="15" t="s">
        <v>1147</v>
      </c>
      <c r="E17" s="103"/>
      <c r="F17" s="103"/>
      <c r="G17" s="103"/>
      <c r="H17" s="201"/>
    </row>
    <row r="18" spans="1:12" ht="15" x14ac:dyDescent="0.2">
      <c r="A18" s="101"/>
      <c r="B18" s="202"/>
      <c r="C18" s="103"/>
      <c r="D18" s="103"/>
      <c r="E18" s="103"/>
      <c r="F18" s="103"/>
      <c r="G18" s="103"/>
      <c r="H18" s="201"/>
      <c r="L18" s="219"/>
    </row>
    <row r="19" spans="1:12" ht="15" x14ac:dyDescent="0.2">
      <c r="A19" s="101"/>
      <c r="B19" s="202"/>
      <c r="C19" s="103"/>
      <c r="D19" s="103"/>
      <c r="E19" s="103"/>
      <c r="F19" s="103"/>
      <c r="G19" s="103"/>
      <c r="H19" s="201"/>
    </row>
    <row r="20" spans="1:12" ht="15.75" x14ac:dyDescent="0.25">
      <c r="A20" s="181" t="s">
        <v>502</v>
      </c>
    </row>
    <row r="21" spans="1:12" ht="21" thickBot="1" x14ac:dyDescent="0.35">
      <c r="A21" s="515" t="s">
        <v>641</v>
      </c>
      <c r="B21" s="515"/>
      <c r="C21" s="515"/>
      <c r="D21" s="515"/>
      <c r="E21" s="515"/>
      <c r="F21" s="515"/>
    </row>
    <row r="22" spans="1:12" ht="31.5" x14ac:dyDescent="0.25">
      <c r="A22" s="204" t="s">
        <v>507</v>
      </c>
      <c r="B22" s="205" t="s">
        <v>504</v>
      </c>
      <c r="C22" s="205" t="s">
        <v>503</v>
      </c>
      <c r="D22" s="205" t="s">
        <v>505</v>
      </c>
      <c r="E22" s="205" t="s">
        <v>506</v>
      </c>
      <c r="F22" s="206" t="s">
        <v>508</v>
      </c>
    </row>
    <row r="23" spans="1:12" ht="15" x14ac:dyDescent="0.2">
      <c r="A23" s="61">
        <v>1</v>
      </c>
      <c r="B23" s="10" t="s">
        <v>509</v>
      </c>
      <c r="C23" s="10">
        <v>4</v>
      </c>
      <c r="D23" s="10">
        <v>6</v>
      </c>
      <c r="E23" s="10">
        <v>1</v>
      </c>
      <c r="F23" s="203"/>
    </row>
    <row r="24" spans="1:12" ht="15" x14ac:dyDescent="0.2">
      <c r="A24" s="61">
        <v>2</v>
      </c>
      <c r="B24" s="10" t="s">
        <v>510</v>
      </c>
      <c r="C24" s="10">
        <v>5</v>
      </c>
      <c r="D24" s="10">
        <v>6</v>
      </c>
      <c r="E24" s="10">
        <v>0.5</v>
      </c>
      <c r="F24" s="203"/>
    </row>
    <row r="25" spans="1:12" ht="15" x14ac:dyDescent="0.2">
      <c r="A25" s="61">
        <v>3</v>
      </c>
      <c r="B25" s="10" t="s">
        <v>511</v>
      </c>
      <c r="C25" s="10">
        <v>6</v>
      </c>
      <c r="D25" s="10">
        <v>4</v>
      </c>
      <c r="E25" s="10">
        <v>0.5</v>
      </c>
      <c r="F25" s="203"/>
    </row>
    <row r="26" spans="1:12" ht="15" x14ac:dyDescent="0.2">
      <c r="A26" s="61">
        <v>4</v>
      </c>
      <c r="B26" s="10" t="s">
        <v>512</v>
      </c>
      <c r="C26" s="10">
        <v>4</v>
      </c>
      <c r="D26" s="10">
        <v>3</v>
      </c>
      <c r="E26" s="10">
        <v>1</v>
      </c>
      <c r="F26" s="203"/>
    </row>
    <row r="27" spans="1:12" ht="15" x14ac:dyDescent="0.2">
      <c r="A27" s="61">
        <v>5</v>
      </c>
      <c r="B27" s="10" t="s">
        <v>513</v>
      </c>
      <c r="C27" s="10">
        <v>5</v>
      </c>
      <c r="D27" s="10">
        <v>5</v>
      </c>
      <c r="E27" s="10">
        <v>0.5</v>
      </c>
      <c r="F27" s="203"/>
    </row>
    <row r="28" spans="1:12" ht="15.75" thickBot="1" x14ac:dyDescent="0.25">
      <c r="A28" s="62">
        <v>6</v>
      </c>
      <c r="B28" s="23" t="s">
        <v>514</v>
      </c>
      <c r="C28" s="23">
        <v>4</v>
      </c>
      <c r="D28" s="23">
        <v>8</v>
      </c>
      <c r="E28" s="23">
        <v>1</v>
      </c>
      <c r="F28" s="278"/>
    </row>
  </sheetData>
  <mergeCells count="6">
    <mergeCell ref="A21:F21"/>
    <mergeCell ref="B3:G3"/>
    <mergeCell ref="A1:G1"/>
    <mergeCell ref="A7:A11"/>
    <mergeCell ref="A12:A16"/>
    <mergeCell ref="A4:H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zoomScaleSheetLayoutView="100" workbookViewId="0">
      <selection activeCell="G4" sqref="G4:G6"/>
    </sheetView>
  </sheetViews>
  <sheetFormatPr defaultRowHeight="12.75" x14ac:dyDescent="0.2"/>
  <cols>
    <col min="1" max="1" width="7.5703125" bestFit="1" customWidth="1"/>
    <col min="2" max="2" width="10.28515625" bestFit="1" customWidth="1"/>
    <col min="3" max="3" width="18.7109375" bestFit="1" customWidth="1"/>
    <col min="4" max="4" width="14.28515625" customWidth="1"/>
    <col min="5" max="5" width="9.85546875" bestFit="1" customWidth="1"/>
    <col min="6" max="6" width="11.5703125" bestFit="1" customWidth="1"/>
    <col min="7" max="7" width="11.5703125" customWidth="1"/>
    <col min="8" max="8" width="13.7109375" bestFit="1" customWidth="1"/>
    <col min="9" max="11" width="17.140625" bestFit="1" customWidth="1"/>
  </cols>
  <sheetData>
    <row r="1" spans="1:10" ht="15.75" x14ac:dyDescent="0.25">
      <c r="A1" s="151" t="s">
        <v>500</v>
      </c>
    </row>
    <row r="2" spans="1:10" ht="20.25" x14ac:dyDescent="0.3">
      <c r="B2" s="516" t="s">
        <v>570</v>
      </c>
      <c r="C2" s="516"/>
      <c r="D2" s="516"/>
      <c r="E2" s="516"/>
      <c r="F2" s="516"/>
      <c r="G2" s="516"/>
      <c r="H2" s="516"/>
      <c r="I2" s="516"/>
      <c r="J2" s="516"/>
    </row>
    <row r="3" spans="1:10" ht="31.5" x14ac:dyDescent="0.2">
      <c r="A3" s="188" t="s">
        <v>1</v>
      </c>
      <c r="B3" s="188" t="s">
        <v>571</v>
      </c>
      <c r="C3" s="188" t="s">
        <v>572</v>
      </c>
      <c r="D3" s="189" t="s">
        <v>573</v>
      </c>
      <c r="E3" s="188" t="s">
        <v>574</v>
      </c>
      <c r="F3" s="189" t="s">
        <v>575</v>
      </c>
      <c r="G3" s="189" t="s">
        <v>1194</v>
      </c>
      <c r="H3" s="189" t="s">
        <v>576</v>
      </c>
      <c r="I3" s="189" t="s">
        <v>585</v>
      </c>
      <c r="J3" s="189" t="s">
        <v>577</v>
      </c>
    </row>
    <row r="4" spans="1:10" ht="15" x14ac:dyDescent="0.2">
      <c r="A4" s="35">
        <v>1</v>
      </c>
      <c r="B4" s="37" t="s">
        <v>578</v>
      </c>
      <c r="C4" s="35"/>
      <c r="D4" s="35"/>
      <c r="E4" s="35"/>
      <c r="F4" s="37">
        <v>11</v>
      </c>
      <c r="G4" s="37"/>
      <c r="H4" s="37"/>
      <c r="I4" s="35"/>
      <c r="J4" s="37"/>
    </row>
    <row r="5" spans="1:10" ht="15" x14ac:dyDescent="0.2">
      <c r="A5" s="35">
        <v>2</v>
      </c>
      <c r="B5" s="37" t="s">
        <v>579</v>
      </c>
      <c r="C5" s="35"/>
      <c r="D5" s="35"/>
      <c r="E5" s="514"/>
      <c r="F5" s="37">
        <v>18</v>
      </c>
      <c r="G5" s="37"/>
      <c r="H5" s="37"/>
      <c r="I5" s="35"/>
      <c r="J5" s="37"/>
    </row>
    <row r="6" spans="1:10" ht="15" x14ac:dyDescent="0.2">
      <c r="A6" s="35">
        <v>3</v>
      </c>
      <c r="B6" s="37" t="s">
        <v>580</v>
      </c>
      <c r="C6" s="35"/>
      <c r="D6" s="35"/>
      <c r="E6" s="514"/>
      <c r="F6" s="37">
        <v>23</v>
      </c>
      <c r="G6" s="37"/>
      <c r="H6" s="37"/>
      <c r="I6" s="35"/>
      <c r="J6" s="37"/>
    </row>
    <row r="7" spans="1:10" ht="15" x14ac:dyDescent="0.2">
      <c r="A7" s="35">
        <v>4</v>
      </c>
      <c r="B7" s="37" t="s">
        <v>581</v>
      </c>
      <c r="C7" s="35"/>
      <c r="D7" s="35"/>
      <c r="E7" s="514"/>
      <c r="F7" s="37">
        <v>25</v>
      </c>
      <c r="G7" s="37"/>
      <c r="H7" s="37"/>
      <c r="I7" s="35"/>
      <c r="J7" s="37"/>
    </row>
    <row r="8" spans="1:10" ht="15" x14ac:dyDescent="0.2">
      <c r="A8" s="35">
        <v>5</v>
      </c>
      <c r="B8" s="37" t="s">
        <v>582</v>
      </c>
      <c r="C8" s="35"/>
      <c r="D8" s="35"/>
      <c r="E8" s="514"/>
      <c r="F8" s="37">
        <v>11</v>
      </c>
      <c r="G8" s="37"/>
      <c r="H8" s="37"/>
      <c r="I8" s="35"/>
      <c r="J8" s="37"/>
    </row>
    <row r="9" spans="1:10" ht="15" x14ac:dyDescent="0.2">
      <c r="A9" s="35">
        <v>6</v>
      </c>
      <c r="B9" s="37" t="s">
        <v>582</v>
      </c>
      <c r="C9" s="35"/>
      <c r="D9" s="35"/>
      <c r="E9" s="514"/>
      <c r="F9" s="37">
        <v>16</v>
      </c>
      <c r="G9" s="37"/>
      <c r="H9" s="37"/>
      <c r="I9" s="35"/>
      <c r="J9" s="37"/>
    </row>
    <row r="10" spans="1:10" ht="15" x14ac:dyDescent="0.2">
      <c r="A10" s="35">
        <v>7</v>
      </c>
      <c r="B10" s="37" t="s">
        <v>580</v>
      </c>
      <c r="C10" s="35"/>
      <c r="D10" s="35"/>
      <c r="E10" s="514"/>
      <c r="F10" s="37">
        <v>28</v>
      </c>
      <c r="G10" s="37"/>
      <c r="H10" s="37"/>
      <c r="I10" s="35"/>
      <c r="J10" s="37"/>
    </row>
    <row r="11" spans="1:10" ht="15" x14ac:dyDescent="0.2">
      <c r="A11" s="35">
        <v>8</v>
      </c>
      <c r="B11" s="37" t="s">
        <v>579</v>
      </c>
      <c r="C11" s="35"/>
      <c r="D11" s="35"/>
      <c r="E11" s="514"/>
      <c r="F11" s="37">
        <v>15</v>
      </c>
      <c r="G11" s="37"/>
      <c r="H11" s="37"/>
      <c r="I11" s="35"/>
      <c r="J11" s="37"/>
    </row>
    <row r="12" spans="1:10" ht="15" x14ac:dyDescent="0.2">
      <c r="A12" s="35">
        <v>9</v>
      </c>
      <c r="B12" s="37" t="s">
        <v>583</v>
      </c>
      <c r="C12" s="35"/>
      <c r="D12" s="35"/>
      <c r="E12" s="514"/>
      <c r="F12" s="37">
        <v>16</v>
      </c>
      <c r="G12" s="37"/>
      <c r="H12" s="37"/>
      <c r="I12" s="35"/>
      <c r="J12" s="37"/>
    </row>
    <row r="13" spans="1:10" ht="15" x14ac:dyDescent="0.2">
      <c r="A13" s="35">
        <v>10</v>
      </c>
      <c r="B13" s="37" t="s">
        <v>584</v>
      </c>
      <c r="C13" s="35"/>
      <c r="D13" s="35"/>
      <c r="E13" s="514"/>
      <c r="F13" s="37">
        <v>9</v>
      </c>
      <c r="G13" s="37"/>
      <c r="H13" s="37"/>
      <c r="I13" s="35"/>
      <c r="J13" s="37"/>
    </row>
    <row r="16" spans="1:10" ht="15" x14ac:dyDescent="0.2">
      <c r="B16" s="297" t="s">
        <v>1193</v>
      </c>
    </row>
  </sheetData>
  <mergeCells count="1">
    <mergeCell ref="B2:J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zoomScaleSheetLayoutView="100" workbookViewId="0">
      <selection activeCell="F16" sqref="F16"/>
    </sheetView>
  </sheetViews>
  <sheetFormatPr defaultRowHeight="12.75" x14ac:dyDescent="0.2"/>
  <cols>
    <col min="1" max="1" width="7.5703125" bestFit="1" customWidth="1"/>
    <col min="2" max="2" width="10.28515625" bestFit="1" customWidth="1"/>
    <col min="3" max="3" width="18.7109375" bestFit="1" customWidth="1"/>
    <col min="4" max="4" width="14.28515625" customWidth="1"/>
    <col min="5" max="5" width="9.85546875" bestFit="1" customWidth="1"/>
    <col min="6" max="6" width="11.5703125" bestFit="1" customWidth="1"/>
    <col min="7" max="7" width="13.7109375" bestFit="1" customWidth="1"/>
    <col min="8" max="10" width="17.140625" bestFit="1" customWidth="1"/>
  </cols>
  <sheetData>
    <row r="1" spans="1:10" ht="20.25" x14ac:dyDescent="0.3">
      <c r="A1" s="151" t="s">
        <v>502</v>
      </c>
      <c r="B1" s="542" t="s">
        <v>586</v>
      </c>
      <c r="C1" s="542"/>
      <c r="D1" s="542"/>
      <c r="E1" s="542"/>
      <c r="F1" s="542"/>
      <c r="G1" s="542"/>
      <c r="H1" s="542"/>
      <c r="I1" s="542"/>
      <c r="J1" s="542"/>
    </row>
    <row r="2" spans="1:10" ht="31.5" x14ac:dyDescent="0.2">
      <c r="A2" s="190" t="s">
        <v>587</v>
      </c>
      <c r="B2" s="190" t="s">
        <v>588</v>
      </c>
      <c r="C2" s="190" t="s">
        <v>589</v>
      </c>
      <c r="D2" s="192" t="s">
        <v>528</v>
      </c>
      <c r="E2" s="192" t="s">
        <v>590</v>
      </c>
      <c r="F2" s="192" t="s">
        <v>591</v>
      </c>
      <c r="G2" s="192" t="s">
        <v>592</v>
      </c>
      <c r="H2" s="192" t="s">
        <v>593</v>
      </c>
      <c r="I2" s="192" t="s">
        <v>595</v>
      </c>
      <c r="J2" s="192" t="s">
        <v>594</v>
      </c>
    </row>
    <row r="3" spans="1:10" ht="15" x14ac:dyDescent="0.2">
      <c r="A3" s="10">
        <v>1</v>
      </c>
      <c r="B3" s="193" t="s">
        <v>596</v>
      </c>
      <c r="C3" s="10">
        <v>290000</v>
      </c>
      <c r="D3" s="10">
        <v>26</v>
      </c>
      <c r="E3" s="287"/>
      <c r="F3" s="287"/>
      <c r="G3" s="287"/>
      <c r="H3" s="287"/>
      <c r="I3" s="287"/>
      <c r="J3" s="287"/>
    </row>
    <row r="4" spans="1:10" ht="15" x14ac:dyDescent="0.2">
      <c r="A4" s="10">
        <v>2</v>
      </c>
      <c r="B4" s="193" t="s">
        <v>597</v>
      </c>
      <c r="C4" s="10">
        <v>280000</v>
      </c>
      <c r="D4" s="10">
        <v>25</v>
      </c>
      <c r="E4" s="287"/>
      <c r="F4" s="287"/>
      <c r="G4" s="287"/>
      <c r="H4" s="287"/>
      <c r="I4" s="287"/>
      <c r="J4" s="287"/>
    </row>
    <row r="5" spans="1:10" ht="15" x14ac:dyDescent="0.2">
      <c r="A5" s="10">
        <v>3</v>
      </c>
      <c r="B5" s="193" t="s">
        <v>598</v>
      </c>
      <c r="C5" s="10">
        <v>280000</v>
      </c>
      <c r="D5" s="10">
        <v>26</v>
      </c>
      <c r="E5" s="287"/>
      <c r="F5" s="287"/>
      <c r="G5" s="287"/>
      <c r="H5" s="287"/>
      <c r="I5" s="287"/>
      <c r="J5" s="287"/>
    </row>
    <row r="6" spans="1:10" ht="15" x14ac:dyDescent="0.2">
      <c r="A6" s="10">
        <v>4</v>
      </c>
      <c r="B6" s="193" t="s">
        <v>599</v>
      </c>
      <c r="C6" s="10">
        <v>270000</v>
      </c>
      <c r="D6" s="10">
        <v>25</v>
      </c>
      <c r="E6" s="287"/>
      <c r="F6" s="287"/>
      <c r="G6" s="287"/>
      <c r="H6" s="287"/>
      <c r="I6" s="287"/>
      <c r="J6" s="287"/>
    </row>
    <row r="7" spans="1:10" ht="15" x14ac:dyDescent="0.2">
      <c r="A7" s="10">
        <v>5</v>
      </c>
      <c r="B7" s="193" t="s">
        <v>600</v>
      </c>
      <c r="C7" s="10">
        <v>250000</v>
      </c>
      <c r="D7" s="10">
        <v>24</v>
      </c>
      <c r="E7" s="287"/>
      <c r="F7" s="287"/>
      <c r="G7" s="287"/>
      <c r="H7" s="287"/>
      <c r="I7" s="287"/>
      <c r="J7" s="287"/>
    </row>
    <row r="8" spans="1:10" ht="15" x14ac:dyDescent="0.2">
      <c r="A8" s="10">
        <v>6</v>
      </c>
      <c r="B8" s="193" t="s">
        <v>601</v>
      </c>
      <c r="C8" s="10">
        <v>230000</v>
      </c>
      <c r="D8" s="10">
        <v>25</v>
      </c>
      <c r="E8" s="287"/>
      <c r="F8" s="287"/>
      <c r="G8" s="287"/>
      <c r="H8" s="287"/>
      <c r="I8" s="287"/>
      <c r="J8" s="287"/>
    </row>
    <row r="9" spans="1:10" ht="15" x14ac:dyDescent="0.2">
      <c r="A9" s="10">
        <v>7</v>
      </c>
      <c r="B9" s="193" t="s">
        <v>602</v>
      </c>
      <c r="C9" s="10">
        <v>250000</v>
      </c>
      <c r="D9" s="10">
        <v>23</v>
      </c>
      <c r="E9" s="287"/>
      <c r="F9" s="287"/>
      <c r="G9" s="287"/>
      <c r="H9" s="287"/>
      <c r="I9" s="287"/>
      <c r="J9" s="287"/>
    </row>
    <row r="10" spans="1:10" ht="15" x14ac:dyDescent="0.2">
      <c r="A10" s="543" t="s">
        <v>520</v>
      </c>
      <c r="B10" s="544"/>
      <c r="C10" s="544"/>
      <c r="D10" s="545"/>
      <c r="E10" s="287"/>
      <c r="F10" s="287"/>
      <c r="G10" s="287"/>
      <c r="H10" s="287"/>
      <c r="I10" s="287"/>
      <c r="J10" s="287"/>
    </row>
    <row r="13" spans="1:10" x14ac:dyDescent="0.2">
      <c r="C13" t="s">
        <v>1189</v>
      </c>
    </row>
    <row r="14" spans="1:10" x14ac:dyDescent="0.2">
      <c r="C14" t="s">
        <v>1190</v>
      </c>
    </row>
    <row r="15" spans="1:10" x14ac:dyDescent="0.2">
      <c r="C15" t="s">
        <v>1191</v>
      </c>
    </row>
  </sheetData>
  <mergeCells count="2">
    <mergeCell ref="B1:J1"/>
    <mergeCell ref="A10:D10"/>
  </mergeCell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zoomScaleSheetLayoutView="100" workbookViewId="0">
      <selection activeCell="E18" sqref="E18"/>
    </sheetView>
  </sheetViews>
  <sheetFormatPr defaultRowHeight="12.75" x14ac:dyDescent="0.2"/>
  <cols>
    <col min="1" max="1" width="7.5703125" bestFit="1" customWidth="1"/>
    <col min="2" max="2" width="10.28515625" bestFit="1" customWidth="1"/>
    <col min="3" max="3" width="18.7109375" bestFit="1" customWidth="1"/>
    <col min="4" max="4" width="14.28515625" customWidth="1"/>
    <col min="5" max="5" width="9.85546875" bestFit="1" customWidth="1"/>
    <col min="6" max="6" width="11.5703125" bestFit="1" customWidth="1"/>
    <col min="7" max="7" width="13.7109375" bestFit="1" customWidth="1"/>
    <col min="8" max="10" width="17.140625" bestFit="1" customWidth="1"/>
  </cols>
  <sheetData>
    <row r="1" spans="1:8" ht="15.75" x14ac:dyDescent="0.25">
      <c r="A1" s="151" t="s">
        <v>603</v>
      </c>
    </row>
    <row r="2" spans="1:8" ht="20.25" x14ac:dyDescent="0.3">
      <c r="B2" s="538" t="s">
        <v>604</v>
      </c>
      <c r="C2" s="538"/>
      <c r="D2" s="538"/>
      <c r="E2" s="538"/>
      <c r="F2" s="538"/>
      <c r="G2" s="538"/>
      <c r="H2" s="191"/>
    </row>
    <row r="3" spans="1:8" ht="15.75" x14ac:dyDescent="0.2">
      <c r="A3" s="190" t="s">
        <v>1</v>
      </c>
      <c r="B3" s="190" t="s">
        <v>376</v>
      </c>
      <c r="C3" s="190" t="s">
        <v>113</v>
      </c>
      <c r="D3" s="192" t="s">
        <v>608</v>
      </c>
      <c r="E3" s="190" t="s">
        <v>150</v>
      </c>
      <c r="F3" s="190" t="s">
        <v>149</v>
      </c>
      <c r="G3" s="190" t="s">
        <v>151</v>
      </c>
      <c r="H3" s="33"/>
    </row>
    <row r="4" spans="1:8" ht="15" x14ac:dyDescent="0.2">
      <c r="A4" s="195">
        <v>1</v>
      </c>
      <c r="B4" s="37" t="s">
        <v>605</v>
      </c>
      <c r="C4" s="299"/>
      <c r="D4" s="36">
        <v>38722</v>
      </c>
      <c r="E4" s="299"/>
      <c r="F4" s="299"/>
      <c r="G4" s="299"/>
      <c r="H4" s="33"/>
    </row>
    <row r="5" spans="1:8" ht="15" x14ac:dyDescent="0.2">
      <c r="A5" s="195">
        <v>2</v>
      </c>
      <c r="B5" s="37" t="s">
        <v>606</v>
      </c>
      <c r="C5" s="299"/>
      <c r="D5" s="36">
        <v>38724</v>
      </c>
      <c r="E5" s="299"/>
      <c r="F5" s="299"/>
      <c r="G5" s="299"/>
      <c r="H5" s="33"/>
    </row>
    <row r="6" spans="1:8" ht="15" x14ac:dyDescent="0.2">
      <c r="A6" s="195">
        <v>3</v>
      </c>
      <c r="B6" s="37" t="s">
        <v>607</v>
      </c>
      <c r="C6" s="299"/>
      <c r="D6" s="36">
        <v>38997</v>
      </c>
      <c r="E6" s="299"/>
      <c r="F6" s="299"/>
      <c r="G6" s="299"/>
      <c r="H6" s="33"/>
    </row>
    <row r="7" spans="1:8" ht="15" x14ac:dyDescent="0.2">
      <c r="A7" s="195">
        <v>4</v>
      </c>
      <c r="B7" s="37" t="s">
        <v>609</v>
      </c>
      <c r="C7" s="299"/>
      <c r="D7" s="36">
        <v>38725</v>
      </c>
      <c r="E7" s="299"/>
      <c r="F7" s="299"/>
      <c r="G7" s="299"/>
      <c r="H7" s="33"/>
    </row>
    <row r="8" spans="1:8" ht="15" x14ac:dyDescent="0.2">
      <c r="A8" s="195">
        <v>5</v>
      </c>
      <c r="B8" s="37" t="s">
        <v>610</v>
      </c>
      <c r="C8" s="299"/>
      <c r="D8" s="36">
        <v>38729</v>
      </c>
      <c r="E8" s="299"/>
      <c r="F8" s="299"/>
      <c r="G8" s="299"/>
      <c r="H8" s="33"/>
    </row>
    <row r="9" spans="1:8" ht="15" x14ac:dyDescent="0.2">
      <c r="A9" s="195">
        <v>6</v>
      </c>
      <c r="B9" s="37" t="s">
        <v>611</v>
      </c>
      <c r="C9" s="299"/>
      <c r="D9" s="36">
        <v>38729</v>
      </c>
      <c r="E9" s="299"/>
      <c r="F9" s="299"/>
      <c r="G9" s="299"/>
      <c r="H9" s="33"/>
    </row>
    <row r="10" spans="1:8" ht="15" x14ac:dyDescent="0.2">
      <c r="A10" s="195">
        <v>7</v>
      </c>
      <c r="B10" s="37" t="s">
        <v>612</v>
      </c>
      <c r="C10" s="299"/>
      <c r="D10" s="36">
        <v>38732</v>
      </c>
      <c r="E10" s="299"/>
      <c r="F10" s="299"/>
      <c r="G10" s="299"/>
      <c r="H10" s="33"/>
    </row>
    <row r="11" spans="1:8" ht="15" x14ac:dyDescent="0.2">
      <c r="A11" s="195">
        <v>8</v>
      </c>
      <c r="B11" s="37" t="s">
        <v>613</v>
      </c>
      <c r="C11" s="299"/>
      <c r="D11" s="36">
        <v>38734</v>
      </c>
      <c r="E11" s="299"/>
      <c r="F11" s="299"/>
      <c r="G11" s="299"/>
      <c r="H11" s="33"/>
    </row>
    <row r="12" spans="1:8" ht="15" x14ac:dyDescent="0.2">
      <c r="A12" s="103"/>
      <c r="B12" s="103"/>
      <c r="C12" s="103"/>
      <c r="D12" s="103"/>
      <c r="E12" s="103"/>
      <c r="F12" s="103"/>
      <c r="G12" s="103"/>
      <c r="H12" s="33"/>
    </row>
    <row r="13" spans="1:8" ht="15.75" x14ac:dyDescent="0.25">
      <c r="A13" s="536" t="s">
        <v>614</v>
      </c>
      <c r="B13" s="536"/>
      <c r="C13" s="536"/>
      <c r="D13" s="536"/>
      <c r="E13" s="33"/>
      <c r="F13" s="33"/>
      <c r="G13" s="33"/>
      <c r="H13" s="33"/>
    </row>
    <row r="14" spans="1:8" ht="15.75" x14ac:dyDescent="0.25">
      <c r="A14" s="547" t="s">
        <v>615</v>
      </c>
      <c r="B14" s="547"/>
      <c r="C14" s="330" t="s">
        <v>620</v>
      </c>
      <c r="D14" s="332"/>
      <c r="E14" s="33"/>
      <c r="F14" s="33"/>
      <c r="G14" s="33"/>
      <c r="H14" s="33"/>
    </row>
    <row r="15" spans="1:8" ht="15.75" x14ac:dyDescent="0.25">
      <c r="A15" s="546" t="s">
        <v>616</v>
      </c>
      <c r="B15" s="546"/>
      <c r="C15" s="331"/>
      <c r="D15" s="333"/>
      <c r="E15" s="33"/>
      <c r="F15" s="33"/>
      <c r="G15" s="33"/>
      <c r="H15" s="33"/>
    </row>
    <row r="16" spans="1:8" ht="15.75" x14ac:dyDescent="0.25">
      <c r="A16" s="546" t="s">
        <v>617</v>
      </c>
      <c r="B16" s="546"/>
      <c r="C16" s="331"/>
      <c r="D16" s="333"/>
      <c r="E16" s="33"/>
      <c r="F16" s="33"/>
      <c r="G16" s="33"/>
      <c r="H16" s="33"/>
    </row>
    <row r="17" spans="1:8" ht="15.75" x14ac:dyDescent="0.25">
      <c r="A17" s="546" t="s">
        <v>618</v>
      </c>
      <c r="B17" s="546"/>
      <c r="C17" s="331"/>
      <c r="D17" s="333"/>
      <c r="E17" s="33"/>
      <c r="F17" s="33"/>
      <c r="G17" s="33"/>
      <c r="H17" s="33"/>
    </row>
    <row r="18" spans="1:8" ht="15.75" x14ac:dyDescent="0.25">
      <c r="A18" s="546" t="s">
        <v>619</v>
      </c>
      <c r="B18" s="546"/>
      <c r="C18" s="331"/>
      <c r="D18" s="333"/>
      <c r="E18" s="33"/>
      <c r="F18" s="33"/>
      <c r="G18" s="33"/>
      <c r="H18" s="33"/>
    </row>
  </sheetData>
  <mergeCells count="7">
    <mergeCell ref="A15:B15"/>
    <mergeCell ref="A16:B16"/>
    <mergeCell ref="A17:B17"/>
    <mergeCell ref="A18:B18"/>
    <mergeCell ref="B2:G2"/>
    <mergeCell ref="A13:D13"/>
    <mergeCell ref="A14:B14"/>
  </mergeCell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G18" sqref="G18"/>
    </sheetView>
  </sheetViews>
  <sheetFormatPr defaultRowHeight="12.75" x14ac:dyDescent="0.2"/>
  <cols>
    <col min="1" max="1" width="9.28515625" bestFit="1" customWidth="1"/>
    <col min="4" max="4" width="12.7109375" bestFit="1" customWidth="1"/>
    <col min="7" max="7" width="12" customWidth="1"/>
    <col min="8" max="8" width="10.5703125" customWidth="1"/>
    <col min="9" max="9" width="9.28515625" bestFit="1" customWidth="1"/>
    <col min="10" max="10" width="10.28515625" bestFit="1" customWidth="1"/>
    <col min="11" max="11" width="10.85546875" bestFit="1" customWidth="1"/>
    <col min="12" max="12" width="17" bestFit="1" customWidth="1"/>
    <col min="14" max="14" width="15.42578125" bestFit="1" customWidth="1"/>
    <col min="16" max="16" width="10.140625" bestFit="1" customWidth="1"/>
  </cols>
  <sheetData>
    <row r="2" spans="1:14" ht="20.25" x14ac:dyDescent="0.3">
      <c r="A2" s="516" t="s">
        <v>621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</row>
    <row r="3" spans="1:14" ht="47.25" x14ac:dyDescent="0.2">
      <c r="A3" s="192" t="s">
        <v>525</v>
      </c>
      <c r="B3" s="192" t="s">
        <v>461</v>
      </c>
      <c r="C3" s="190" t="s">
        <v>622</v>
      </c>
      <c r="D3" s="192" t="s">
        <v>623</v>
      </c>
      <c r="E3" s="192" t="s">
        <v>624</v>
      </c>
      <c r="F3" s="192" t="s">
        <v>625</v>
      </c>
      <c r="G3" s="192" t="s">
        <v>626</v>
      </c>
      <c r="H3" s="192" t="s">
        <v>627</v>
      </c>
      <c r="I3" s="192" t="s">
        <v>464</v>
      </c>
      <c r="J3" s="192" t="s">
        <v>628</v>
      </c>
      <c r="K3" s="192" t="s">
        <v>629</v>
      </c>
      <c r="L3" s="192" t="s">
        <v>630</v>
      </c>
    </row>
    <row r="4" spans="1:14" ht="15" x14ac:dyDescent="0.2">
      <c r="A4" s="195">
        <v>1</v>
      </c>
      <c r="B4" s="37" t="s">
        <v>55</v>
      </c>
      <c r="C4" s="37" t="s">
        <v>636</v>
      </c>
      <c r="D4" s="36">
        <v>38913</v>
      </c>
      <c r="E4" s="299"/>
      <c r="F4" s="299"/>
      <c r="G4" s="299"/>
      <c r="H4" s="37">
        <v>150</v>
      </c>
      <c r="I4" s="299">
        <v>480</v>
      </c>
      <c r="J4" s="299"/>
      <c r="K4" s="299"/>
      <c r="L4" s="299"/>
    </row>
    <row r="5" spans="1:14" ht="15" x14ac:dyDescent="0.2">
      <c r="A5" s="195">
        <v>2</v>
      </c>
      <c r="B5" s="37" t="s">
        <v>56</v>
      </c>
      <c r="C5" s="37" t="s">
        <v>637</v>
      </c>
      <c r="D5" s="36">
        <v>38949</v>
      </c>
      <c r="E5" s="299"/>
      <c r="F5" s="299"/>
      <c r="G5" s="299"/>
      <c r="H5" s="37">
        <v>270</v>
      </c>
      <c r="I5" s="299">
        <v>1280</v>
      </c>
      <c r="J5" s="299"/>
      <c r="K5" s="299"/>
      <c r="L5" s="299"/>
    </row>
    <row r="6" spans="1:14" ht="15" x14ac:dyDescent="0.2">
      <c r="A6" s="195">
        <v>3</v>
      </c>
      <c r="B6" s="37" t="s">
        <v>631</v>
      </c>
      <c r="C6" s="37" t="s">
        <v>638</v>
      </c>
      <c r="D6" s="36">
        <v>38899</v>
      </c>
      <c r="E6" s="299"/>
      <c r="F6" s="299"/>
      <c r="G6" s="299"/>
      <c r="H6" s="37">
        <v>100</v>
      </c>
      <c r="I6" s="299">
        <v>1400</v>
      </c>
      <c r="J6" s="299"/>
      <c r="K6" s="299"/>
      <c r="L6" s="299"/>
    </row>
    <row r="7" spans="1:14" ht="15" x14ac:dyDescent="0.2">
      <c r="A7" s="195">
        <v>4</v>
      </c>
      <c r="B7" s="37" t="s">
        <v>632</v>
      </c>
      <c r="C7" s="37" t="s">
        <v>639</v>
      </c>
      <c r="D7" s="36">
        <v>38962</v>
      </c>
      <c r="E7" s="299"/>
      <c r="F7" s="299"/>
      <c r="G7" s="299"/>
      <c r="H7" s="37">
        <v>150</v>
      </c>
      <c r="I7" s="299">
        <v>1300</v>
      </c>
      <c r="J7" s="299"/>
      <c r="K7" s="299"/>
      <c r="L7" s="299"/>
    </row>
    <row r="8" spans="1:14" ht="15" x14ac:dyDescent="0.2">
      <c r="A8" s="195">
        <v>5</v>
      </c>
      <c r="B8" s="37" t="s">
        <v>633</v>
      </c>
      <c r="C8" s="37" t="s">
        <v>638</v>
      </c>
      <c r="D8" s="36">
        <v>38837</v>
      </c>
      <c r="E8" s="299"/>
      <c r="F8" s="299"/>
      <c r="G8" s="299"/>
      <c r="H8" s="37">
        <v>170</v>
      </c>
      <c r="I8" s="299">
        <v>1560</v>
      </c>
      <c r="J8" s="299"/>
      <c r="K8" s="299"/>
      <c r="L8" s="299"/>
    </row>
    <row r="9" spans="1:14" ht="15" x14ac:dyDescent="0.2">
      <c r="A9" s="195">
        <v>6</v>
      </c>
      <c r="B9" s="37" t="s">
        <v>634</v>
      </c>
      <c r="C9" s="37" t="s">
        <v>640</v>
      </c>
      <c r="D9" s="36">
        <v>38908</v>
      </c>
      <c r="E9" s="299"/>
      <c r="F9" s="299"/>
      <c r="G9" s="299"/>
      <c r="H9" s="37">
        <v>280</v>
      </c>
      <c r="I9" s="299">
        <v>1440</v>
      </c>
      <c r="J9" s="299"/>
      <c r="K9" s="299"/>
      <c r="L9" s="299"/>
    </row>
    <row r="10" spans="1:14" ht="15" x14ac:dyDescent="0.2">
      <c r="A10" s="195">
        <v>7</v>
      </c>
      <c r="B10" s="37" t="s">
        <v>635</v>
      </c>
      <c r="C10" s="37" t="s">
        <v>639</v>
      </c>
      <c r="D10" s="36">
        <v>38913</v>
      </c>
      <c r="E10" s="299"/>
      <c r="F10" s="299"/>
      <c r="G10" s="299"/>
      <c r="H10" s="37">
        <v>280</v>
      </c>
      <c r="I10" s="299">
        <v>1320</v>
      </c>
      <c r="J10" s="299"/>
      <c r="K10" s="299"/>
      <c r="L10" s="299"/>
    </row>
    <row r="11" spans="1:14" ht="15" x14ac:dyDescent="0.2">
      <c r="A11" s="548" t="s">
        <v>520</v>
      </c>
      <c r="B11" s="549"/>
      <c r="C11" s="549"/>
      <c r="D11" s="549"/>
      <c r="E11" s="549"/>
      <c r="F11" s="549"/>
      <c r="G11" s="549"/>
      <c r="H11" s="549"/>
      <c r="I11" s="550"/>
      <c r="J11" s="299"/>
      <c r="K11" s="299"/>
      <c r="L11" s="299"/>
    </row>
    <row r="12" spans="1:14" x14ac:dyDescent="0.2">
      <c r="J12" t="s">
        <v>642</v>
      </c>
    </row>
    <row r="14" spans="1:14" x14ac:dyDescent="0.2">
      <c r="N14" s="196"/>
    </row>
    <row r="17" spans="14:16" x14ac:dyDescent="0.2">
      <c r="N17" s="194"/>
    </row>
    <row r="18" spans="14:16" x14ac:dyDescent="0.2">
      <c r="P18" s="194"/>
    </row>
  </sheetData>
  <mergeCells count="2">
    <mergeCell ref="A2:L2"/>
    <mergeCell ref="A11:I11"/>
  </mergeCells>
  <phoneticPr fontId="5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18" sqref="H18"/>
    </sheetView>
  </sheetViews>
  <sheetFormatPr defaultRowHeight="12.75" x14ac:dyDescent="0.2"/>
  <cols>
    <col min="1" max="1" width="11.85546875" bestFit="1" customWidth="1"/>
    <col min="2" max="2" width="8.5703125" bestFit="1" customWidth="1"/>
    <col min="3" max="3" width="10.7109375" bestFit="1" customWidth="1"/>
    <col min="4" max="4" width="13.42578125" bestFit="1" customWidth="1"/>
    <col min="5" max="5" width="10" bestFit="1" customWidth="1"/>
    <col min="6" max="6" width="12.42578125" bestFit="1" customWidth="1"/>
    <col min="7" max="7" width="16" bestFit="1" customWidth="1"/>
    <col min="8" max="8" width="11.5703125" bestFit="1" customWidth="1"/>
    <col min="9" max="9" width="10.5703125" bestFit="1" customWidth="1"/>
    <col min="10" max="10" width="11.28515625" bestFit="1" customWidth="1"/>
    <col min="11" max="11" width="7.7109375" bestFit="1" customWidth="1"/>
    <col min="13" max="13" width="26.140625" customWidth="1"/>
    <col min="14" max="15" width="13.5703125" bestFit="1" customWidth="1"/>
  </cols>
  <sheetData>
    <row r="1" spans="1:11" ht="15.75" x14ac:dyDescent="0.25">
      <c r="A1" s="151" t="s">
        <v>459</v>
      </c>
    </row>
    <row r="2" spans="1:11" ht="21" thickBot="1" x14ac:dyDescent="0.35">
      <c r="B2" s="151"/>
      <c r="C2" s="516" t="s">
        <v>460</v>
      </c>
      <c r="D2" s="516"/>
      <c r="E2" s="516"/>
      <c r="F2" s="516"/>
      <c r="I2" s="551" t="s">
        <v>489</v>
      </c>
      <c r="J2" s="551"/>
      <c r="K2" s="551"/>
    </row>
    <row r="3" spans="1:11" ht="32.25" thickBot="1" x14ac:dyDescent="0.25">
      <c r="B3" s="172" t="s">
        <v>1</v>
      </c>
      <c r="C3" s="173" t="s">
        <v>461</v>
      </c>
      <c r="D3" s="174" t="s">
        <v>462</v>
      </c>
      <c r="E3" s="173" t="s">
        <v>463</v>
      </c>
      <c r="F3" s="173" t="s">
        <v>464</v>
      </c>
      <c r="G3" s="175" t="s">
        <v>487</v>
      </c>
      <c r="I3" s="176" t="s">
        <v>490</v>
      </c>
      <c r="J3" s="173" t="s">
        <v>246</v>
      </c>
      <c r="K3" s="175" t="s">
        <v>209</v>
      </c>
    </row>
    <row r="4" spans="1:11" ht="15.75" x14ac:dyDescent="0.25">
      <c r="A4" s="151"/>
      <c r="B4" s="63">
        <v>1</v>
      </c>
      <c r="C4" s="60" t="s">
        <v>48</v>
      </c>
      <c r="D4" s="14" t="s">
        <v>1121</v>
      </c>
      <c r="E4" s="60">
        <v>120</v>
      </c>
      <c r="F4" s="14"/>
      <c r="G4" s="177"/>
      <c r="I4" s="63" t="s">
        <v>48</v>
      </c>
      <c r="J4" s="14" t="s">
        <v>491</v>
      </c>
      <c r="K4" s="17">
        <v>10000</v>
      </c>
    </row>
    <row r="5" spans="1:11" ht="15.75" x14ac:dyDescent="0.25">
      <c r="A5" s="151"/>
      <c r="B5" s="61">
        <v>2</v>
      </c>
      <c r="C5" s="10" t="s">
        <v>313</v>
      </c>
      <c r="D5" s="11"/>
      <c r="E5" s="10">
        <v>79</v>
      </c>
      <c r="F5" s="11"/>
      <c r="G5" s="178"/>
      <c r="I5" s="61" t="s">
        <v>488</v>
      </c>
      <c r="J5" s="11" t="s">
        <v>492</v>
      </c>
      <c r="K5" s="21">
        <v>30000</v>
      </c>
    </row>
    <row r="6" spans="1:11" ht="15.75" x14ac:dyDescent="0.25">
      <c r="A6" s="151"/>
      <c r="B6" s="61">
        <v>3</v>
      </c>
      <c r="C6" s="10" t="s">
        <v>225</v>
      </c>
      <c r="D6" s="11"/>
      <c r="E6" s="10">
        <v>32</v>
      </c>
      <c r="F6" s="11"/>
      <c r="G6" s="178"/>
      <c r="I6" s="61" t="s">
        <v>313</v>
      </c>
      <c r="J6" s="11" t="s">
        <v>493</v>
      </c>
      <c r="K6" s="21">
        <v>15000</v>
      </c>
    </row>
    <row r="7" spans="1:11" ht="15.75" x14ac:dyDescent="0.25">
      <c r="A7" s="151"/>
      <c r="B7" s="61">
        <v>4</v>
      </c>
      <c r="C7" s="10" t="s">
        <v>46</v>
      </c>
      <c r="D7" s="11"/>
      <c r="E7" s="10">
        <v>36</v>
      </c>
      <c r="F7" s="11"/>
      <c r="G7" s="178"/>
      <c r="I7" s="61" t="s">
        <v>271</v>
      </c>
      <c r="J7" s="11" t="s">
        <v>485</v>
      </c>
      <c r="K7" s="21">
        <v>12000</v>
      </c>
    </row>
    <row r="8" spans="1:11" ht="15.75" x14ac:dyDescent="0.25">
      <c r="A8" s="151"/>
      <c r="B8" s="61">
        <v>5</v>
      </c>
      <c r="C8" s="10" t="s">
        <v>233</v>
      </c>
      <c r="D8" s="11"/>
      <c r="E8" s="10">
        <v>12</v>
      </c>
      <c r="F8" s="11"/>
      <c r="G8" s="178"/>
      <c r="I8" s="61" t="s">
        <v>232</v>
      </c>
      <c r="J8" s="11" t="s">
        <v>494</v>
      </c>
      <c r="K8" s="21">
        <v>20000</v>
      </c>
    </row>
    <row r="9" spans="1:11" ht="15.75" x14ac:dyDescent="0.25">
      <c r="A9" s="151"/>
      <c r="B9" s="61">
        <v>6</v>
      </c>
      <c r="C9" s="10" t="s">
        <v>271</v>
      </c>
      <c r="D9" s="11"/>
      <c r="E9" s="10">
        <v>30</v>
      </c>
      <c r="F9" s="11"/>
      <c r="G9" s="178"/>
      <c r="I9" s="61" t="s">
        <v>46</v>
      </c>
      <c r="J9" s="11" t="s">
        <v>495</v>
      </c>
      <c r="K9" s="21">
        <v>35000</v>
      </c>
    </row>
    <row r="10" spans="1:11" ht="15.75" x14ac:dyDescent="0.25">
      <c r="A10" s="151"/>
      <c r="B10" s="61">
        <v>7</v>
      </c>
      <c r="C10" s="10" t="s">
        <v>225</v>
      </c>
      <c r="D10" s="11"/>
      <c r="E10" s="10">
        <v>20</v>
      </c>
      <c r="F10" s="11"/>
      <c r="G10" s="178"/>
      <c r="I10" s="61" t="s">
        <v>44</v>
      </c>
      <c r="J10" s="11" t="s">
        <v>496</v>
      </c>
      <c r="K10" s="21">
        <v>12000</v>
      </c>
    </row>
    <row r="11" spans="1:11" ht="15.75" x14ac:dyDescent="0.25">
      <c r="A11" s="151"/>
      <c r="B11" s="61">
        <v>8</v>
      </c>
      <c r="C11" s="10" t="s">
        <v>61</v>
      </c>
      <c r="D11" s="11"/>
      <c r="E11" s="10">
        <v>15</v>
      </c>
      <c r="F11" s="11"/>
      <c r="G11" s="178"/>
      <c r="I11" s="61" t="s">
        <v>61</v>
      </c>
      <c r="J11" s="11" t="s">
        <v>498</v>
      </c>
      <c r="K11" s="21">
        <v>50000</v>
      </c>
    </row>
    <row r="12" spans="1:11" ht="15.75" x14ac:dyDescent="0.25">
      <c r="A12" s="151"/>
      <c r="B12" s="61">
        <v>9</v>
      </c>
      <c r="C12" s="10" t="s">
        <v>488</v>
      </c>
      <c r="D12" s="11"/>
      <c r="E12" s="10">
        <v>40</v>
      </c>
      <c r="F12" s="11"/>
      <c r="G12" s="178"/>
      <c r="I12" s="61" t="s">
        <v>233</v>
      </c>
      <c r="J12" s="11" t="s">
        <v>497</v>
      </c>
      <c r="K12" s="21">
        <v>40000</v>
      </c>
    </row>
    <row r="13" spans="1:11" ht="16.5" thickBot="1" x14ac:dyDescent="0.3">
      <c r="A13" s="151"/>
      <c r="B13" s="61">
        <v>10</v>
      </c>
      <c r="C13" s="10" t="s">
        <v>48</v>
      </c>
      <c r="D13" s="11"/>
      <c r="E13" s="10">
        <v>60</v>
      </c>
      <c r="F13" s="11"/>
      <c r="G13" s="178"/>
      <c r="I13" s="496" t="s">
        <v>225</v>
      </c>
      <c r="J13" s="18" t="s">
        <v>499</v>
      </c>
      <c r="K13" s="19">
        <v>20000</v>
      </c>
    </row>
    <row r="14" spans="1:11" ht="15.75" x14ac:dyDescent="0.25">
      <c r="A14" s="151"/>
      <c r="B14" s="61">
        <v>11</v>
      </c>
      <c r="C14" s="10" t="s">
        <v>232</v>
      </c>
      <c r="D14" s="11"/>
      <c r="E14" s="10">
        <v>40</v>
      </c>
      <c r="F14" s="11"/>
      <c r="G14" s="178"/>
    </row>
    <row r="15" spans="1:11" ht="15.75" x14ac:dyDescent="0.25">
      <c r="A15" s="151"/>
      <c r="B15" s="61">
        <v>12</v>
      </c>
      <c r="C15" s="10" t="s">
        <v>313</v>
      </c>
      <c r="D15" s="11"/>
      <c r="E15" s="10">
        <v>50</v>
      </c>
      <c r="F15" s="11"/>
      <c r="G15" s="178"/>
    </row>
    <row r="16" spans="1:11" ht="16.5" thickBot="1" x14ac:dyDescent="0.3">
      <c r="A16" s="151"/>
      <c r="B16" s="496">
        <v>13</v>
      </c>
      <c r="C16" s="497" t="s">
        <v>225</v>
      </c>
      <c r="D16" s="18"/>
      <c r="E16" s="497">
        <v>10</v>
      </c>
      <c r="F16" s="18"/>
      <c r="G16" s="179"/>
    </row>
    <row r="17" spans="1:10" ht="15.75" x14ac:dyDescent="0.25">
      <c r="A17" s="151"/>
    </row>
    <row r="18" spans="1:10" ht="17.25" x14ac:dyDescent="0.3">
      <c r="B18" s="152"/>
      <c r="C18" s="150"/>
      <c r="D18" s="150"/>
      <c r="E18" s="150"/>
      <c r="F18" s="150"/>
      <c r="G18" s="150"/>
      <c r="H18" s="150"/>
      <c r="I18" s="150"/>
      <c r="J18" s="153"/>
    </row>
  </sheetData>
  <mergeCells count="2">
    <mergeCell ref="C2:F2"/>
    <mergeCell ref="I2:K2"/>
  </mergeCell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K26" sqref="K26"/>
    </sheetView>
  </sheetViews>
  <sheetFormatPr defaultRowHeight="12.75" x14ac:dyDescent="0.2"/>
  <cols>
    <col min="1" max="1" width="11.85546875" bestFit="1" customWidth="1"/>
    <col min="2" max="2" width="8.5703125" bestFit="1" customWidth="1"/>
    <col min="3" max="3" width="10.7109375" bestFit="1" customWidth="1"/>
    <col min="4" max="4" width="13.42578125" bestFit="1" customWidth="1"/>
    <col min="5" max="5" width="10" bestFit="1" customWidth="1"/>
    <col min="6" max="6" width="12.42578125" bestFit="1" customWidth="1"/>
    <col min="7" max="7" width="16" bestFit="1" customWidth="1"/>
    <col min="8" max="8" width="11.5703125" bestFit="1" customWidth="1"/>
    <col min="9" max="9" width="10.5703125" bestFit="1" customWidth="1"/>
    <col min="10" max="10" width="11.28515625" bestFit="1" customWidth="1"/>
    <col min="11" max="11" width="7.7109375" bestFit="1" customWidth="1"/>
    <col min="13" max="13" width="26.140625" customWidth="1"/>
    <col min="14" max="15" width="13.5703125" bestFit="1" customWidth="1"/>
  </cols>
  <sheetData>
    <row r="1" spans="1:10" ht="15.75" x14ac:dyDescent="0.25">
      <c r="A1" s="151" t="s">
        <v>486</v>
      </c>
    </row>
    <row r="2" spans="1:10" ht="24" thickBot="1" x14ac:dyDescent="0.45">
      <c r="B2" s="552" t="s">
        <v>423</v>
      </c>
      <c r="C2" s="552"/>
      <c r="D2" s="552"/>
      <c r="E2" s="552"/>
      <c r="F2" s="552"/>
      <c r="G2" s="552"/>
      <c r="H2" s="552"/>
      <c r="I2" s="552"/>
      <c r="J2" s="552"/>
    </row>
    <row r="3" spans="1:10" ht="36.75" thickBot="1" x14ac:dyDescent="0.25">
      <c r="B3" s="140" t="s">
        <v>54</v>
      </c>
      <c r="C3" s="141" t="s">
        <v>424</v>
      </c>
      <c r="D3" s="141" t="s">
        <v>425</v>
      </c>
      <c r="E3" s="141" t="s">
        <v>426</v>
      </c>
      <c r="F3" s="141" t="s">
        <v>58</v>
      </c>
      <c r="G3" s="141" t="s">
        <v>59</v>
      </c>
      <c r="H3" s="141" t="s">
        <v>427</v>
      </c>
      <c r="I3" s="141" t="s">
        <v>428</v>
      </c>
      <c r="J3" s="142" t="s">
        <v>383</v>
      </c>
    </row>
    <row r="4" spans="1:10" ht="18" x14ac:dyDescent="0.3">
      <c r="B4" s="143">
        <v>1</v>
      </c>
      <c r="C4" s="144" t="s">
        <v>429</v>
      </c>
      <c r="D4" s="145">
        <v>38675</v>
      </c>
      <c r="E4" s="144"/>
      <c r="F4" s="144">
        <v>47</v>
      </c>
      <c r="G4" s="279"/>
      <c r="H4" s="279"/>
      <c r="I4" s="280"/>
      <c r="J4" s="281"/>
    </row>
    <row r="5" spans="1:10" ht="18" x14ac:dyDescent="0.3">
      <c r="B5" s="24">
        <v>2</v>
      </c>
      <c r="C5" s="3" t="s">
        <v>430</v>
      </c>
      <c r="D5" s="7">
        <v>38658</v>
      </c>
      <c r="E5" s="3"/>
      <c r="F5" s="3">
        <v>50</v>
      </c>
      <c r="G5" s="8"/>
      <c r="H5" s="8"/>
      <c r="I5" s="282"/>
      <c r="J5" s="283"/>
    </row>
    <row r="6" spans="1:10" ht="18" x14ac:dyDescent="0.3">
      <c r="B6" s="24">
        <v>3</v>
      </c>
      <c r="C6" s="3" t="s">
        <v>429</v>
      </c>
      <c r="D6" s="7">
        <v>38677</v>
      </c>
      <c r="E6" s="3"/>
      <c r="F6" s="3">
        <v>80</v>
      </c>
      <c r="G6" s="8"/>
      <c r="H6" s="8"/>
      <c r="I6" s="282"/>
      <c r="J6" s="283"/>
    </row>
    <row r="7" spans="1:10" ht="18" x14ac:dyDescent="0.3">
      <c r="B7" s="24">
        <v>4</v>
      </c>
      <c r="C7" s="3" t="s">
        <v>431</v>
      </c>
      <c r="D7" s="7">
        <v>38678</v>
      </c>
      <c r="E7" s="3"/>
      <c r="F7" s="3">
        <v>90</v>
      </c>
      <c r="G7" s="8"/>
      <c r="H7" s="8"/>
      <c r="I7" s="282"/>
      <c r="J7" s="283"/>
    </row>
    <row r="8" spans="1:10" ht="18" x14ac:dyDescent="0.3">
      <c r="B8" s="24">
        <v>5</v>
      </c>
      <c r="C8" s="3" t="s">
        <v>432</v>
      </c>
      <c r="D8" s="7">
        <v>38660</v>
      </c>
      <c r="E8" s="3"/>
      <c r="F8" s="3">
        <v>100</v>
      </c>
      <c r="G8" s="8"/>
      <c r="H8" s="8"/>
      <c r="I8" s="282"/>
      <c r="J8" s="283"/>
    </row>
    <row r="9" spans="1:10" ht="18.75" thickBot="1" x14ac:dyDescent="0.35">
      <c r="B9" s="25">
        <v>6</v>
      </c>
      <c r="C9" s="26" t="s">
        <v>433</v>
      </c>
      <c r="D9" s="146">
        <v>38678</v>
      </c>
      <c r="E9" s="26"/>
      <c r="F9" s="26">
        <v>100</v>
      </c>
      <c r="G9" s="284"/>
      <c r="H9" s="284"/>
      <c r="I9" s="285"/>
      <c r="J9" s="286"/>
    </row>
    <row r="11" spans="1:10" ht="18.75" thickBot="1" x14ac:dyDescent="0.35">
      <c r="B11" s="553" t="s">
        <v>434</v>
      </c>
      <c r="C11" s="553"/>
      <c r="D11" s="553"/>
      <c r="E11" s="553"/>
    </row>
    <row r="12" spans="1:10" ht="18.75" thickBot="1" x14ac:dyDescent="0.25">
      <c r="B12" s="140" t="s">
        <v>435</v>
      </c>
      <c r="C12" s="148" t="s">
        <v>60</v>
      </c>
      <c r="D12" s="148" t="s">
        <v>436</v>
      </c>
      <c r="E12" s="149" t="s">
        <v>437</v>
      </c>
    </row>
    <row r="13" spans="1:10" ht="17.25" x14ac:dyDescent="0.3">
      <c r="B13" s="143" t="s">
        <v>61</v>
      </c>
      <c r="C13" s="144" t="s">
        <v>438</v>
      </c>
      <c r="D13" s="144">
        <v>25000</v>
      </c>
      <c r="E13" s="413"/>
    </row>
    <row r="14" spans="1:10" ht="17.25" x14ac:dyDescent="0.3">
      <c r="B14" s="24" t="s">
        <v>225</v>
      </c>
      <c r="C14" s="3" t="s">
        <v>439</v>
      </c>
      <c r="D14" s="3">
        <v>10000</v>
      </c>
      <c r="E14" s="414" t="s">
        <v>319</v>
      </c>
    </row>
    <row r="15" spans="1:10" ht="17.25" x14ac:dyDescent="0.3">
      <c r="B15" s="24" t="s">
        <v>44</v>
      </c>
      <c r="C15" s="3" t="s">
        <v>441</v>
      </c>
      <c r="D15" s="3">
        <v>4500</v>
      </c>
      <c r="E15" s="414"/>
    </row>
    <row r="16" spans="1:10" ht="17.25" x14ac:dyDescent="0.3">
      <c r="B16" s="24" t="s">
        <v>233</v>
      </c>
      <c r="C16" s="3" t="s">
        <v>442</v>
      </c>
      <c r="D16" s="3">
        <v>150000</v>
      </c>
      <c r="E16" s="414" t="s">
        <v>319</v>
      </c>
    </row>
    <row r="17" spans="2:5" ht="18" thickBot="1" x14ac:dyDescent="0.35">
      <c r="B17" s="25" t="s">
        <v>48</v>
      </c>
      <c r="C17" s="26" t="s">
        <v>443</v>
      </c>
      <c r="D17" s="26">
        <v>20000</v>
      </c>
      <c r="E17" s="415"/>
    </row>
  </sheetData>
  <mergeCells count="2">
    <mergeCell ref="B2:J2"/>
    <mergeCell ref="B11:E11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17"/>
  <sheetViews>
    <sheetView workbookViewId="0">
      <selection activeCell="D6" sqref="D6"/>
    </sheetView>
  </sheetViews>
  <sheetFormatPr defaultRowHeight="12.75" x14ac:dyDescent="0.2"/>
  <cols>
    <col min="1" max="1" width="11.85546875" bestFit="1" customWidth="1"/>
    <col min="2" max="2" width="8.5703125" bestFit="1" customWidth="1"/>
    <col min="3" max="3" width="10.7109375" bestFit="1" customWidth="1"/>
    <col min="4" max="4" width="13.42578125" bestFit="1" customWidth="1"/>
    <col min="5" max="5" width="10" bestFit="1" customWidth="1"/>
    <col min="6" max="6" width="12.42578125" bestFit="1" customWidth="1"/>
    <col min="7" max="7" width="16" bestFit="1" customWidth="1"/>
    <col min="8" max="8" width="11.5703125" bestFit="1" customWidth="1"/>
    <col min="9" max="9" width="10.5703125" bestFit="1" customWidth="1"/>
    <col min="10" max="10" width="11.28515625" bestFit="1" customWidth="1"/>
    <col min="11" max="11" width="7.7109375" bestFit="1" customWidth="1"/>
    <col min="13" max="13" width="26.140625" customWidth="1"/>
    <col min="14" max="15" width="13.5703125" bestFit="1" customWidth="1"/>
  </cols>
  <sheetData>
    <row r="1" spans="1:11" ht="17.25" x14ac:dyDescent="0.3">
      <c r="A1" s="151" t="s">
        <v>458</v>
      </c>
      <c r="B1" s="152"/>
      <c r="C1" s="150"/>
      <c r="D1" s="150"/>
      <c r="E1" s="150"/>
      <c r="F1" s="150"/>
      <c r="G1" s="150"/>
      <c r="H1" s="150"/>
      <c r="I1" s="150"/>
      <c r="J1" s="153"/>
    </row>
    <row r="2" spans="1:11" ht="21.75" thickBot="1" x14ac:dyDescent="0.4">
      <c r="A2" s="557" t="s">
        <v>465</v>
      </c>
      <c r="B2" s="557"/>
      <c r="C2" s="557"/>
      <c r="D2" s="557"/>
      <c r="E2" s="557"/>
      <c r="F2" s="557"/>
      <c r="G2" s="557"/>
      <c r="H2" s="557"/>
      <c r="I2" s="557"/>
      <c r="J2" s="507"/>
    </row>
    <row r="3" spans="1:11" ht="36.75" thickBot="1" x14ac:dyDescent="0.25">
      <c r="A3" s="155" t="s">
        <v>466</v>
      </c>
      <c r="B3" s="156" t="s">
        <v>467</v>
      </c>
      <c r="C3" s="157" t="s">
        <v>57</v>
      </c>
      <c r="D3" s="157" t="s">
        <v>468</v>
      </c>
      <c r="E3" s="156" t="s">
        <v>58</v>
      </c>
      <c r="F3" s="157" t="s">
        <v>469</v>
      </c>
      <c r="G3" s="157" t="s">
        <v>470</v>
      </c>
      <c r="H3" s="156" t="s">
        <v>471</v>
      </c>
      <c r="I3" s="158" t="s">
        <v>472</v>
      </c>
    </row>
    <row r="4" spans="1:11" ht="17.25" x14ac:dyDescent="0.3">
      <c r="A4" s="134" t="s">
        <v>363</v>
      </c>
      <c r="B4" s="144"/>
      <c r="C4" s="135"/>
      <c r="D4" s="144"/>
      <c r="E4" s="144">
        <v>25</v>
      </c>
      <c r="F4" s="145">
        <v>42612</v>
      </c>
      <c r="G4" s="145">
        <v>42648</v>
      </c>
      <c r="H4" s="164"/>
      <c r="I4" s="147"/>
    </row>
    <row r="5" spans="1:11" ht="17.25" x14ac:dyDescent="0.3">
      <c r="A5" s="28" t="s">
        <v>473</v>
      </c>
      <c r="B5" s="137"/>
      <c r="C5" s="159"/>
      <c r="D5" s="137"/>
      <c r="E5" s="3">
        <v>20</v>
      </c>
      <c r="F5" s="7">
        <v>42612</v>
      </c>
      <c r="G5" s="7">
        <v>42645</v>
      </c>
      <c r="H5" s="165"/>
      <c r="I5" s="138"/>
    </row>
    <row r="6" spans="1:11" ht="17.25" x14ac:dyDescent="0.3">
      <c r="A6" s="28" t="s">
        <v>474</v>
      </c>
      <c r="B6" s="137"/>
      <c r="C6" s="159"/>
      <c r="D6" s="137"/>
      <c r="E6" s="3">
        <v>28</v>
      </c>
      <c r="F6" s="7">
        <v>42615</v>
      </c>
      <c r="G6" s="7">
        <v>42645</v>
      </c>
      <c r="H6" s="165"/>
      <c r="I6" s="138"/>
    </row>
    <row r="7" spans="1:11" ht="17.25" x14ac:dyDescent="0.3">
      <c r="A7" s="28" t="s">
        <v>475</v>
      </c>
      <c r="B7" s="137"/>
      <c r="C7" s="159"/>
      <c r="D7" s="137"/>
      <c r="E7" s="3">
        <v>15</v>
      </c>
      <c r="F7" s="7">
        <v>42614</v>
      </c>
      <c r="G7" s="7">
        <v>42653</v>
      </c>
      <c r="H7" s="165"/>
      <c r="I7" s="138"/>
    </row>
    <row r="8" spans="1:11" ht="17.25" x14ac:dyDescent="0.3">
      <c r="A8" s="28" t="s">
        <v>476</v>
      </c>
      <c r="B8" s="137"/>
      <c r="C8" s="159"/>
      <c r="D8" s="137"/>
      <c r="E8" s="3">
        <v>30</v>
      </c>
      <c r="F8" s="7">
        <v>42617</v>
      </c>
      <c r="G8" s="7">
        <v>42657</v>
      </c>
      <c r="H8" s="165"/>
      <c r="I8" s="138"/>
    </row>
    <row r="9" spans="1:11" ht="18" thickBot="1" x14ac:dyDescent="0.35">
      <c r="A9" s="29" t="s">
        <v>477</v>
      </c>
      <c r="B9" s="160"/>
      <c r="C9" s="495"/>
      <c r="D9" s="160"/>
      <c r="E9" s="26">
        <v>20</v>
      </c>
      <c r="F9" s="146">
        <v>42617</v>
      </c>
      <c r="G9" s="146">
        <v>42657</v>
      </c>
      <c r="H9" s="166"/>
      <c r="I9" s="161"/>
    </row>
    <row r="10" spans="1:11" ht="18.75" thickBot="1" x14ac:dyDescent="0.35">
      <c r="A10" s="554" t="s">
        <v>478</v>
      </c>
      <c r="B10" s="555"/>
      <c r="C10" s="555"/>
      <c r="D10" s="555"/>
      <c r="E10" s="555"/>
      <c r="F10" s="555"/>
      <c r="G10" s="556"/>
      <c r="H10" s="162"/>
      <c r="I10" s="163"/>
    </row>
    <row r="11" spans="1:11" ht="18" thickBot="1" x14ac:dyDescent="0.35">
      <c r="A11" s="197" t="s">
        <v>643</v>
      </c>
      <c r="B11" s="1"/>
      <c r="C11" s="1"/>
      <c r="D11" s="1"/>
      <c r="E11" s="1"/>
      <c r="F11" s="1"/>
      <c r="G11" s="1"/>
      <c r="H11" s="1"/>
      <c r="I11" s="1"/>
      <c r="J11" s="1"/>
    </row>
    <row r="12" spans="1:11" ht="36" x14ac:dyDescent="0.3">
      <c r="A12" s="167" t="s">
        <v>479</v>
      </c>
      <c r="B12" s="168" t="s">
        <v>467</v>
      </c>
      <c r="C12" s="168" t="s">
        <v>480</v>
      </c>
      <c r="D12" s="169" t="s">
        <v>481</v>
      </c>
      <c r="F12" s="1"/>
      <c r="G12" s="1"/>
      <c r="H12" s="1"/>
      <c r="I12" s="154"/>
      <c r="J12" s="1"/>
      <c r="K12" s="154"/>
    </row>
    <row r="13" spans="1:11" ht="17.25" x14ac:dyDescent="0.3">
      <c r="A13" s="28" t="s">
        <v>48</v>
      </c>
      <c r="B13" s="3" t="s">
        <v>482</v>
      </c>
      <c r="C13" s="2">
        <v>200</v>
      </c>
      <c r="D13" s="30">
        <v>180</v>
      </c>
      <c r="F13" s="1"/>
      <c r="G13" s="1"/>
      <c r="H13" s="1"/>
      <c r="I13" s="1"/>
      <c r="J13" s="1"/>
    </row>
    <row r="14" spans="1:11" ht="17.25" x14ac:dyDescent="0.3">
      <c r="A14" s="28" t="s">
        <v>44</v>
      </c>
      <c r="B14" s="3" t="s">
        <v>483</v>
      </c>
      <c r="C14" s="2">
        <v>100</v>
      </c>
      <c r="D14" s="30">
        <v>80</v>
      </c>
      <c r="F14" s="1"/>
      <c r="G14" s="1"/>
      <c r="H14" s="1"/>
      <c r="I14" s="1"/>
      <c r="J14" s="1"/>
    </row>
    <row r="15" spans="1:11" ht="17.25" x14ac:dyDescent="0.3">
      <c r="A15" s="28" t="s">
        <v>313</v>
      </c>
      <c r="B15" s="3" t="s">
        <v>484</v>
      </c>
      <c r="C15" s="2">
        <v>150</v>
      </c>
      <c r="D15" s="30">
        <v>140</v>
      </c>
      <c r="F15" s="1"/>
      <c r="G15" s="1"/>
      <c r="H15" s="1"/>
      <c r="I15" s="1"/>
      <c r="J15" s="1"/>
    </row>
    <row r="16" spans="1:11" ht="18" thickBot="1" x14ac:dyDescent="0.35">
      <c r="A16" s="29" t="s">
        <v>271</v>
      </c>
      <c r="B16" s="26" t="s">
        <v>485</v>
      </c>
      <c r="C16" s="27">
        <v>180</v>
      </c>
      <c r="D16" s="31">
        <v>160</v>
      </c>
      <c r="F16" s="1"/>
      <c r="G16" s="1"/>
      <c r="H16" s="1"/>
      <c r="I16" s="1"/>
      <c r="J16" s="1"/>
    </row>
    <row r="17" spans="2:10" ht="17.25" x14ac:dyDescent="0.3">
      <c r="B17" s="154"/>
      <c r="C17" s="154"/>
      <c r="D17" s="154"/>
      <c r="E17" s="154"/>
      <c r="F17" s="1"/>
      <c r="G17" s="1"/>
      <c r="H17" s="1"/>
      <c r="I17" s="1"/>
      <c r="J17" s="1"/>
    </row>
  </sheetData>
  <mergeCells count="2">
    <mergeCell ref="A10:G10"/>
    <mergeCell ref="A2:I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25"/>
  <sheetViews>
    <sheetView workbookViewId="0">
      <selection activeCell="D6" sqref="D6"/>
    </sheetView>
  </sheetViews>
  <sheetFormatPr defaultColWidth="9.140625" defaultRowHeight="12.75" x14ac:dyDescent="0.2"/>
  <cols>
    <col min="1" max="1" width="9.140625" style="335"/>
    <col min="2" max="2" width="8.5703125" style="335" bestFit="1" customWidth="1"/>
    <col min="3" max="3" width="9.7109375" style="335" bestFit="1" customWidth="1"/>
    <col min="4" max="4" width="11.28515625" style="335" customWidth="1"/>
    <col min="5" max="5" width="7.5703125" style="335" bestFit="1" customWidth="1"/>
    <col min="6" max="6" width="7.85546875" style="335" bestFit="1" customWidth="1"/>
    <col min="7" max="7" width="12.5703125" style="335" bestFit="1" customWidth="1"/>
    <col min="8" max="8" width="15.5703125" style="335" bestFit="1" customWidth="1"/>
    <col min="9" max="9" width="2.28515625" style="335" customWidth="1"/>
    <col min="10" max="10" width="8.7109375" style="335" bestFit="1" customWidth="1"/>
    <col min="11" max="11" width="9.7109375" style="335" bestFit="1" customWidth="1"/>
    <col min="12" max="13" width="7.28515625" style="335" bestFit="1" customWidth="1"/>
    <col min="14" max="14" width="9.140625" style="335"/>
    <col min="15" max="15" width="20.42578125" style="335" bestFit="1" customWidth="1"/>
    <col min="16" max="16" width="13.85546875" style="335" bestFit="1" customWidth="1"/>
    <col min="17" max="16384" width="9.140625" style="335"/>
  </cols>
  <sheetData>
    <row r="1" spans="2:16" ht="13.5" thickBot="1" x14ac:dyDescent="0.25"/>
    <row r="2" spans="2:16" ht="48" thickBot="1" x14ac:dyDescent="0.3">
      <c r="B2" s="362" t="s">
        <v>1</v>
      </c>
      <c r="C2" s="363" t="s">
        <v>1045</v>
      </c>
      <c r="D2" s="363" t="s">
        <v>1046</v>
      </c>
      <c r="E2" s="363" t="s">
        <v>116</v>
      </c>
      <c r="F2" s="363" t="s">
        <v>826</v>
      </c>
      <c r="G2" s="363" t="s">
        <v>1047</v>
      </c>
      <c r="H2" s="364" t="s">
        <v>33</v>
      </c>
      <c r="J2" s="365" t="s">
        <v>1048</v>
      </c>
      <c r="K2" s="363" t="s">
        <v>1046</v>
      </c>
      <c r="L2" s="363" t="s">
        <v>1049</v>
      </c>
      <c r="M2" s="364" t="s">
        <v>1050</v>
      </c>
      <c r="N2" s="221"/>
      <c r="O2" s="221"/>
      <c r="P2" s="221"/>
    </row>
    <row r="3" spans="2:16" ht="15.75" x14ac:dyDescent="0.25">
      <c r="B3" s="347">
        <v>8</v>
      </c>
      <c r="C3" s="366" t="s">
        <v>37</v>
      </c>
      <c r="D3" s="367"/>
      <c r="E3" s="366">
        <v>40</v>
      </c>
      <c r="F3" s="350"/>
      <c r="G3" s="350"/>
      <c r="H3" s="368"/>
      <c r="J3" s="347" t="s">
        <v>44</v>
      </c>
      <c r="K3" s="348" t="s">
        <v>45</v>
      </c>
      <c r="L3" s="366">
        <v>12000</v>
      </c>
      <c r="M3" s="361">
        <v>11000</v>
      </c>
      <c r="N3" s="221"/>
    </row>
    <row r="4" spans="2:16" ht="15.75" x14ac:dyDescent="0.25">
      <c r="B4" s="352">
        <v>5</v>
      </c>
      <c r="C4" s="412" t="s">
        <v>35</v>
      </c>
      <c r="D4" s="367"/>
      <c r="E4" s="412">
        <v>35</v>
      </c>
      <c r="F4" s="350"/>
      <c r="G4" s="350"/>
      <c r="H4" s="368"/>
      <c r="J4" s="352" t="s">
        <v>46</v>
      </c>
      <c r="K4" s="353" t="s">
        <v>47</v>
      </c>
      <c r="L4" s="328">
        <v>9000</v>
      </c>
      <c r="M4" s="360">
        <v>8000</v>
      </c>
      <c r="N4" s="221"/>
    </row>
    <row r="5" spans="2:16" ht="15.75" x14ac:dyDescent="0.25">
      <c r="B5" s="352">
        <v>9</v>
      </c>
      <c r="C5" s="328" t="s">
        <v>38</v>
      </c>
      <c r="D5" s="367"/>
      <c r="E5" s="328">
        <v>50</v>
      </c>
      <c r="F5" s="350"/>
      <c r="G5" s="350"/>
      <c r="H5" s="368"/>
      <c r="J5" s="352" t="s">
        <v>48</v>
      </c>
      <c r="K5" s="353" t="s">
        <v>49</v>
      </c>
      <c r="L5" s="328">
        <v>6000</v>
      </c>
      <c r="M5" s="360">
        <v>5000</v>
      </c>
      <c r="N5" s="221"/>
    </row>
    <row r="6" spans="2:16" ht="15.75" x14ac:dyDescent="0.25">
      <c r="B6" s="352">
        <v>7</v>
      </c>
      <c r="C6" s="412" t="s">
        <v>34</v>
      </c>
      <c r="D6" s="367"/>
      <c r="E6" s="412">
        <v>20</v>
      </c>
      <c r="F6" s="350"/>
      <c r="G6" s="350"/>
      <c r="H6" s="368"/>
      <c r="J6" s="352" t="s">
        <v>50</v>
      </c>
      <c r="K6" s="353" t="s">
        <v>51</v>
      </c>
      <c r="L6" s="328">
        <v>5000</v>
      </c>
      <c r="M6" s="360">
        <v>4500</v>
      </c>
      <c r="N6" s="221"/>
    </row>
    <row r="7" spans="2:16" ht="16.5" thickBot="1" x14ac:dyDescent="0.3">
      <c r="B7" s="352">
        <v>1</v>
      </c>
      <c r="C7" s="412" t="s">
        <v>43</v>
      </c>
      <c r="D7" s="367"/>
      <c r="E7" s="412">
        <v>120</v>
      </c>
      <c r="F7" s="350"/>
      <c r="G7" s="350"/>
      <c r="H7" s="368"/>
      <c r="J7" s="357" t="s">
        <v>52</v>
      </c>
      <c r="K7" s="370" t="s">
        <v>53</v>
      </c>
      <c r="L7" s="358">
        <v>15000</v>
      </c>
      <c r="M7" s="359">
        <v>14000</v>
      </c>
      <c r="N7" s="221"/>
      <c r="O7" s="221"/>
      <c r="P7" s="221"/>
    </row>
    <row r="8" spans="2:16" ht="15.75" x14ac:dyDescent="0.25">
      <c r="B8" s="352">
        <v>4</v>
      </c>
      <c r="C8" s="328" t="s">
        <v>39</v>
      </c>
      <c r="D8" s="367"/>
      <c r="E8" s="328">
        <v>50</v>
      </c>
      <c r="F8" s="350"/>
      <c r="G8" s="350"/>
      <c r="H8" s="368"/>
    </row>
    <row r="9" spans="2:16" ht="16.5" thickBot="1" x14ac:dyDescent="0.3">
      <c r="B9" s="352">
        <v>2</v>
      </c>
      <c r="C9" s="328" t="s">
        <v>41</v>
      </c>
      <c r="D9" s="367"/>
      <c r="E9" s="328">
        <v>80</v>
      </c>
      <c r="F9" s="350"/>
      <c r="G9" s="350"/>
      <c r="H9" s="368"/>
      <c r="J9" s="563" t="s">
        <v>272</v>
      </c>
      <c r="K9" s="563"/>
    </row>
    <row r="10" spans="2:16" ht="15.75" x14ac:dyDescent="0.25">
      <c r="B10" s="352">
        <v>6</v>
      </c>
      <c r="C10" s="328" t="s">
        <v>36</v>
      </c>
      <c r="D10" s="367"/>
      <c r="E10" s="328">
        <v>40</v>
      </c>
      <c r="F10" s="350"/>
      <c r="G10" s="350"/>
      <c r="H10" s="368"/>
      <c r="J10" s="371" t="s">
        <v>1020</v>
      </c>
      <c r="K10" s="372" t="s">
        <v>116</v>
      </c>
    </row>
    <row r="11" spans="2:16" ht="15.75" x14ac:dyDescent="0.25">
      <c r="B11" s="352">
        <v>10</v>
      </c>
      <c r="C11" s="328" t="s">
        <v>42</v>
      </c>
      <c r="D11" s="367"/>
      <c r="E11" s="328">
        <v>110</v>
      </c>
      <c r="F11" s="350"/>
      <c r="G11" s="350"/>
      <c r="H11" s="368"/>
      <c r="J11" s="373">
        <v>1</v>
      </c>
      <c r="K11" s="374"/>
    </row>
    <row r="12" spans="2:16" ht="15.75" x14ac:dyDescent="0.25">
      <c r="B12" s="352">
        <v>3</v>
      </c>
      <c r="C12" s="328" t="s">
        <v>40</v>
      </c>
      <c r="D12" s="367"/>
      <c r="E12" s="328">
        <v>60</v>
      </c>
      <c r="F12" s="350"/>
      <c r="G12" s="350"/>
      <c r="H12" s="368"/>
      <c r="J12" s="373">
        <v>2</v>
      </c>
      <c r="K12" s="374"/>
    </row>
    <row r="13" spans="2:16" ht="15.75" x14ac:dyDescent="0.25">
      <c r="B13" s="558" t="s">
        <v>1051</v>
      </c>
      <c r="C13" s="559"/>
      <c r="D13" s="559"/>
      <c r="E13" s="559"/>
      <c r="F13" s="559"/>
      <c r="G13" s="559"/>
      <c r="H13" s="369"/>
      <c r="J13" s="373" t="s">
        <v>50</v>
      </c>
      <c r="K13" s="374"/>
    </row>
    <row r="14" spans="2:16" ht="16.5" thickBot="1" x14ac:dyDescent="0.3">
      <c r="B14" s="558" t="s">
        <v>522</v>
      </c>
      <c r="C14" s="559"/>
      <c r="D14" s="559"/>
      <c r="E14" s="559"/>
      <c r="F14" s="559"/>
      <c r="G14" s="559"/>
      <c r="H14" s="369"/>
      <c r="J14" s="375" t="s">
        <v>48</v>
      </c>
      <c r="K14" s="429"/>
    </row>
    <row r="15" spans="2:16" ht="16.5" thickBot="1" x14ac:dyDescent="0.3">
      <c r="B15" s="560" t="s">
        <v>523</v>
      </c>
      <c r="C15" s="561"/>
      <c r="D15" s="561"/>
      <c r="E15" s="561"/>
      <c r="F15" s="561"/>
      <c r="G15" s="561"/>
      <c r="H15" s="376"/>
    </row>
    <row r="16" spans="2:16" ht="15.75" x14ac:dyDescent="0.25">
      <c r="B16" s="221"/>
      <c r="C16" s="221"/>
      <c r="D16" s="221"/>
      <c r="E16" s="221"/>
      <c r="F16" s="221"/>
      <c r="G16" s="221"/>
      <c r="H16" s="221"/>
    </row>
    <row r="17" spans="2:16" ht="15.75" x14ac:dyDescent="0.25">
      <c r="B17" s="562"/>
      <c r="C17" s="562"/>
      <c r="D17" s="562"/>
      <c r="E17" s="562"/>
      <c r="F17" s="562"/>
      <c r="G17" s="562"/>
      <c r="H17" s="562"/>
      <c r="J17" s="377"/>
      <c r="K17" s="377"/>
      <c r="L17" s="377"/>
      <c r="M17" s="377"/>
      <c r="N17" s="377"/>
      <c r="O17" s="377"/>
      <c r="P17" s="377"/>
    </row>
    <row r="18" spans="2:16" ht="15.75" x14ac:dyDescent="0.2">
      <c r="B18" s="378"/>
      <c r="C18" s="379"/>
      <c r="D18" s="379"/>
      <c r="E18" s="379"/>
      <c r="F18" s="379"/>
      <c r="G18" s="379"/>
      <c r="H18" s="379"/>
      <c r="J18" s="378"/>
      <c r="K18" s="379"/>
      <c r="L18" s="379"/>
      <c r="M18" s="379"/>
      <c r="N18" s="379"/>
      <c r="O18" s="379"/>
      <c r="P18" s="379"/>
    </row>
    <row r="19" spans="2:16" ht="15.75" x14ac:dyDescent="0.25">
      <c r="B19" s="380"/>
      <c r="C19" s="380"/>
      <c r="D19" s="381"/>
      <c r="E19" s="380"/>
      <c r="F19" s="382"/>
      <c r="G19" s="382"/>
      <c r="H19" s="383"/>
      <c r="J19" s="380"/>
      <c r="K19" s="380"/>
      <c r="L19" s="381"/>
      <c r="M19" s="380"/>
      <c r="N19" s="382"/>
      <c r="O19" s="382"/>
      <c r="P19" s="383"/>
    </row>
    <row r="20" spans="2:16" ht="15.75" x14ac:dyDescent="0.25">
      <c r="B20" s="380"/>
      <c r="C20" s="380"/>
      <c r="D20" s="381"/>
      <c r="E20" s="380"/>
      <c r="F20" s="382"/>
      <c r="G20" s="382"/>
      <c r="H20" s="383"/>
      <c r="J20" s="380"/>
      <c r="K20" s="380"/>
      <c r="L20" s="381"/>
      <c r="M20" s="380"/>
      <c r="N20" s="382"/>
      <c r="O20" s="382"/>
      <c r="P20" s="383"/>
    </row>
    <row r="21" spans="2:16" ht="15.75" x14ac:dyDescent="0.25">
      <c r="B21" s="380"/>
      <c r="C21" s="380"/>
      <c r="D21" s="381"/>
      <c r="E21" s="380"/>
      <c r="F21" s="382"/>
      <c r="G21" s="382"/>
      <c r="H21" s="383"/>
      <c r="J21" s="380"/>
      <c r="K21" s="380"/>
      <c r="L21" s="381"/>
      <c r="M21" s="380"/>
      <c r="N21" s="382"/>
      <c r="O21" s="382"/>
      <c r="P21" s="383"/>
    </row>
    <row r="22" spans="2:16" ht="15.75" x14ac:dyDescent="0.25">
      <c r="B22" s="380"/>
      <c r="C22" s="380"/>
      <c r="D22" s="381"/>
      <c r="E22" s="380"/>
      <c r="F22" s="382"/>
      <c r="G22" s="382"/>
      <c r="H22" s="383"/>
      <c r="J22" s="380"/>
      <c r="K22" s="380"/>
      <c r="L22" s="381"/>
      <c r="M22" s="380"/>
      <c r="N22" s="382"/>
      <c r="O22" s="382"/>
      <c r="P22" s="383"/>
    </row>
    <row r="23" spans="2:16" ht="15.75" x14ac:dyDescent="0.25">
      <c r="B23" s="380"/>
      <c r="C23" s="380"/>
      <c r="D23" s="381"/>
      <c r="E23" s="380"/>
      <c r="F23" s="382"/>
      <c r="G23" s="382"/>
      <c r="H23" s="383"/>
    </row>
    <row r="24" spans="2:16" ht="15.75" x14ac:dyDescent="0.25">
      <c r="B24" s="380"/>
      <c r="C24" s="380"/>
      <c r="D24" s="381"/>
      <c r="E24" s="380"/>
      <c r="F24" s="382"/>
      <c r="G24" s="382"/>
      <c r="H24" s="383"/>
    </row>
    <row r="25" spans="2:16" ht="15.75" x14ac:dyDescent="0.25">
      <c r="B25" s="221"/>
      <c r="C25" s="221"/>
      <c r="D25" s="221"/>
      <c r="E25" s="221"/>
      <c r="F25" s="221"/>
      <c r="G25" s="221"/>
      <c r="H25" s="221"/>
    </row>
  </sheetData>
  <sortState ref="B3:H12">
    <sortCondition ref="D3:D12"/>
    <sortCondition descending="1" ref="H3:H12"/>
  </sortState>
  <mergeCells count="5">
    <mergeCell ref="B13:G13"/>
    <mergeCell ref="B14:G14"/>
    <mergeCell ref="B15:G15"/>
    <mergeCell ref="B17:H17"/>
    <mergeCell ref="J9:K9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2"/>
  <sheetViews>
    <sheetView workbookViewId="0">
      <selection activeCell="D6" sqref="D6"/>
    </sheetView>
  </sheetViews>
  <sheetFormatPr defaultRowHeight="12.75" x14ac:dyDescent="0.2"/>
  <cols>
    <col min="1" max="1" width="11.140625" bestFit="1" customWidth="1"/>
    <col min="2" max="2" width="20.28515625" bestFit="1" customWidth="1"/>
    <col min="4" max="4" width="12.28515625" bestFit="1" customWidth="1"/>
    <col min="5" max="6" width="14.140625" bestFit="1" customWidth="1"/>
    <col min="7" max="7" width="7" bestFit="1" customWidth="1"/>
    <col min="8" max="8" width="8.28515625" bestFit="1" customWidth="1"/>
    <col min="9" max="9" width="8" bestFit="1" customWidth="1"/>
  </cols>
  <sheetData>
    <row r="1" spans="1:9" ht="23.25" x14ac:dyDescent="0.4">
      <c r="A1" s="568" t="s">
        <v>0</v>
      </c>
      <c r="B1" s="568"/>
      <c r="C1" s="568"/>
      <c r="D1" s="568"/>
      <c r="E1" s="568"/>
      <c r="F1" s="568"/>
      <c r="G1" s="568"/>
      <c r="H1" s="568"/>
      <c r="I1" s="1"/>
    </row>
    <row r="2" spans="1:9" ht="18" x14ac:dyDescent="0.2">
      <c r="A2" s="569" t="s">
        <v>1</v>
      </c>
      <c r="B2" s="569" t="s">
        <v>2</v>
      </c>
      <c r="C2" s="569" t="s">
        <v>3</v>
      </c>
      <c r="D2" s="569"/>
      <c r="E2" s="569"/>
      <c r="F2" s="569" t="s">
        <v>4</v>
      </c>
      <c r="G2" s="570" t="s">
        <v>5</v>
      </c>
      <c r="H2" s="570" t="s">
        <v>6</v>
      </c>
      <c r="I2" s="564" t="s">
        <v>7</v>
      </c>
    </row>
    <row r="3" spans="1:9" ht="18" x14ac:dyDescent="0.2">
      <c r="A3" s="569"/>
      <c r="B3" s="569"/>
      <c r="C3" s="417" t="s">
        <v>8</v>
      </c>
      <c r="D3" s="417" t="s">
        <v>32</v>
      </c>
      <c r="E3" s="417" t="s">
        <v>9</v>
      </c>
      <c r="F3" s="569"/>
      <c r="G3" s="569"/>
      <c r="H3" s="569"/>
      <c r="I3" s="565"/>
    </row>
    <row r="4" spans="1:9" ht="17.25" x14ac:dyDescent="0.3">
      <c r="A4" s="2">
        <v>1</v>
      </c>
      <c r="B4" s="3" t="s">
        <v>10</v>
      </c>
      <c r="C4" s="4">
        <v>9</v>
      </c>
      <c r="D4" s="4">
        <v>9.5</v>
      </c>
      <c r="E4" s="4">
        <v>10</v>
      </c>
      <c r="F4" s="5"/>
      <c r="G4" s="3"/>
      <c r="H4" s="3"/>
      <c r="I4" s="3"/>
    </row>
    <row r="5" spans="1:9" ht="17.25" x14ac:dyDescent="0.3">
      <c r="A5" s="2">
        <v>2</v>
      </c>
      <c r="B5" s="3" t="s">
        <v>11</v>
      </c>
      <c r="C5" s="4">
        <v>6</v>
      </c>
      <c r="D5" s="4">
        <v>7</v>
      </c>
      <c r="E5" s="4">
        <v>8</v>
      </c>
      <c r="F5" s="5"/>
      <c r="G5" s="3"/>
      <c r="H5" s="3"/>
      <c r="I5" s="3"/>
    </row>
    <row r="6" spans="1:9" ht="17.25" x14ac:dyDescent="0.3">
      <c r="A6" s="2">
        <v>3</v>
      </c>
      <c r="B6" s="3" t="s">
        <v>12</v>
      </c>
      <c r="C6" s="4">
        <v>8</v>
      </c>
      <c r="D6" s="4">
        <v>9</v>
      </c>
      <c r="E6" s="4">
        <v>9</v>
      </c>
      <c r="F6" s="5"/>
      <c r="G6" s="3"/>
      <c r="H6" s="3"/>
      <c r="I6" s="3"/>
    </row>
    <row r="7" spans="1:9" ht="17.25" x14ac:dyDescent="0.3">
      <c r="A7" s="2">
        <v>4</v>
      </c>
      <c r="B7" s="3" t="s">
        <v>13</v>
      </c>
      <c r="C7" s="4">
        <v>5.5</v>
      </c>
      <c r="D7" s="4">
        <v>6</v>
      </c>
      <c r="E7" s="4">
        <v>7</v>
      </c>
      <c r="F7" s="5"/>
      <c r="G7" s="3"/>
      <c r="H7" s="3"/>
      <c r="I7" s="3"/>
    </row>
    <row r="8" spans="1:9" ht="17.25" x14ac:dyDescent="0.3">
      <c r="A8" s="2">
        <v>5</v>
      </c>
      <c r="B8" s="3" t="s">
        <v>14</v>
      </c>
      <c r="C8" s="4">
        <v>7.5</v>
      </c>
      <c r="D8" s="4">
        <v>8</v>
      </c>
      <c r="E8" s="4">
        <v>2</v>
      </c>
      <c r="F8" s="5"/>
      <c r="G8" s="3"/>
      <c r="H8" s="3"/>
      <c r="I8" s="3"/>
    </row>
    <row r="9" spans="1:9" ht="17.25" x14ac:dyDescent="0.3">
      <c r="A9" s="2">
        <v>6</v>
      </c>
      <c r="B9" s="3" t="s">
        <v>15</v>
      </c>
      <c r="C9" s="4">
        <v>5</v>
      </c>
      <c r="D9" s="4">
        <v>6.5</v>
      </c>
      <c r="E9" s="4">
        <v>8</v>
      </c>
      <c r="F9" s="5"/>
      <c r="G9" s="3"/>
      <c r="H9" s="3"/>
      <c r="I9" s="3"/>
    </row>
    <row r="10" spans="1:9" ht="17.25" x14ac:dyDescent="0.3">
      <c r="A10" s="2">
        <v>7</v>
      </c>
      <c r="B10" s="3" t="s">
        <v>16</v>
      </c>
      <c r="C10" s="4">
        <v>3</v>
      </c>
      <c r="D10" s="4">
        <v>5</v>
      </c>
      <c r="E10" s="4">
        <v>7</v>
      </c>
      <c r="F10" s="5"/>
      <c r="G10" s="3"/>
      <c r="H10" s="3"/>
      <c r="I10" s="3"/>
    </row>
    <row r="11" spans="1:9" ht="17.25" x14ac:dyDescent="0.3">
      <c r="A11" s="2">
        <v>8</v>
      </c>
      <c r="B11" s="3" t="s">
        <v>17</v>
      </c>
      <c r="C11" s="4">
        <v>9.5</v>
      </c>
      <c r="D11" s="4">
        <v>9</v>
      </c>
      <c r="E11" s="4">
        <v>10</v>
      </c>
      <c r="F11" s="5"/>
      <c r="G11" s="3"/>
      <c r="H11" s="3"/>
      <c r="I11" s="3"/>
    </row>
    <row r="12" spans="1:9" ht="17.25" x14ac:dyDescent="0.3">
      <c r="A12" s="2">
        <v>9</v>
      </c>
      <c r="B12" s="3" t="s">
        <v>18</v>
      </c>
      <c r="C12" s="4">
        <v>10</v>
      </c>
      <c r="D12" s="4">
        <v>9</v>
      </c>
      <c r="E12" s="4">
        <v>9</v>
      </c>
      <c r="F12" s="5"/>
      <c r="G12" s="3"/>
      <c r="H12" s="3"/>
      <c r="I12" s="3"/>
    </row>
    <row r="13" spans="1:9" ht="17.25" x14ac:dyDescent="0.3">
      <c r="A13" s="2">
        <v>10</v>
      </c>
      <c r="B13" s="3" t="s">
        <v>19</v>
      </c>
      <c r="C13" s="4">
        <v>6</v>
      </c>
      <c r="D13" s="4">
        <v>7.5</v>
      </c>
      <c r="E13" s="4">
        <v>8</v>
      </c>
      <c r="F13" s="5"/>
      <c r="G13" s="3"/>
      <c r="H13" s="3"/>
      <c r="I13" s="3"/>
    </row>
    <row r="14" spans="1:9" ht="18" x14ac:dyDescent="0.3">
      <c r="A14" s="566" t="s">
        <v>20</v>
      </c>
      <c r="B14" s="566"/>
      <c r="C14" s="566"/>
      <c r="D14" s="566"/>
      <c r="E14" s="566"/>
      <c r="F14" s="5"/>
      <c r="G14" s="3"/>
      <c r="H14" s="6"/>
      <c r="I14" s="3"/>
    </row>
    <row r="15" spans="1:9" ht="18" x14ac:dyDescent="0.3">
      <c r="A15" s="566" t="s">
        <v>21</v>
      </c>
      <c r="B15" s="566"/>
      <c r="C15" s="566"/>
      <c r="D15" s="566"/>
      <c r="E15" s="566"/>
      <c r="F15" s="5"/>
      <c r="G15" s="3"/>
      <c r="H15" s="3"/>
      <c r="I15" s="3"/>
    </row>
    <row r="17" spans="1:6" ht="18.75" thickBot="1" x14ac:dyDescent="0.35">
      <c r="A17" s="567" t="s">
        <v>22</v>
      </c>
      <c r="B17" s="567"/>
      <c r="C17" s="1"/>
      <c r="E17" s="416" t="s">
        <v>23</v>
      </c>
      <c r="F17" s="416"/>
    </row>
    <row r="18" spans="1:6" ht="18.75" thickBot="1" x14ac:dyDescent="0.35">
      <c r="A18" s="418" t="s">
        <v>24</v>
      </c>
      <c r="B18" s="418" t="s">
        <v>25</v>
      </c>
      <c r="C18" s="418" t="s">
        <v>1122</v>
      </c>
      <c r="E18" s="170" t="s">
        <v>26</v>
      </c>
      <c r="F18" s="171" t="s">
        <v>27</v>
      </c>
    </row>
    <row r="19" spans="1:6" ht="17.25" x14ac:dyDescent="0.3">
      <c r="A19" s="2">
        <v>0</v>
      </c>
      <c r="B19" s="2" t="s">
        <v>28</v>
      </c>
      <c r="C19" s="3"/>
      <c r="E19" s="136">
        <v>1</v>
      </c>
      <c r="F19" s="139">
        <v>500000</v>
      </c>
    </row>
    <row r="20" spans="1:6" ht="17.25" x14ac:dyDescent="0.3">
      <c r="A20" s="2">
        <v>5</v>
      </c>
      <c r="B20" s="2" t="s">
        <v>29</v>
      </c>
      <c r="C20" s="3"/>
      <c r="E20" s="28">
        <v>3</v>
      </c>
      <c r="F20" s="30">
        <v>300000</v>
      </c>
    </row>
    <row r="21" spans="1:6" ht="17.25" x14ac:dyDescent="0.3">
      <c r="A21" s="2">
        <v>7</v>
      </c>
      <c r="B21" s="2" t="s">
        <v>30</v>
      </c>
      <c r="C21" s="3"/>
      <c r="E21" s="28">
        <v>5</v>
      </c>
      <c r="F21" s="30">
        <v>100000</v>
      </c>
    </row>
    <row r="22" spans="1:6" ht="18" thickBot="1" x14ac:dyDescent="0.35">
      <c r="A22" s="2">
        <v>9</v>
      </c>
      <c r="B22" s="2" t="s">
        <v>31</v>
      </c>
      <c r="C22" s="3"/>
      <c r="E22" s="29">
        <v>7</v>
      </c>
      <c r="F22" s="31">
        <v>0</v>
      </c>
    </row>
  </sheetData>
  <mergeCells count="11">
    <mergeCell ref="I2:I3"/>
    <mergeCell ref="A14:E14"/>
    <mergeCell ref="A15:E15"/>
    <mergeCell ref="A17:B17"/>
    <mergeCell ref="A1:H1"/>
    <mergeCell ref="A2:A3"/>
    <mergeCell ref="B2:B3"/>
    <mergeCell ref="C2:E2"/>
    <mergeCell ref="F2:F3"/>
    <mergeCell ref="G2:G3"/>
    <mergeCell ref="H2:H3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18"/>
  <sheetViews>
    <sheetView topLeftCell="A6" workbookViewId="0">
      <selection activeCell="D6" sqref="D6"/>
    </sheetView>
  </sheetViews>
  <sheetFormatPr defaultColWidth="9.140625" defaultRowHeight="12.75" x14ac:dyDescent="0.2"/>
  <cols>
    <col min="1" max="1" width="12.42578125" style="335" bestFit="1" customWidth="1"/>
    <col min="2" max="2" width="11.28515625" style="335" customWidth="1"/>
    <col min="3" max="3" width="9" style="335" bestFit="1" customWidth="1"/>
    <col min="4" max="5" width="11.5703125" style="335" bestFit="1" customWidth="1"/>
    <col min="6" max="6" width="12.5703125" style="335" customWidth="1"/>
    <col min="7" max="7" width="10.28515625" style="335" customWidth="1"/>
    <col min="8" max="8" width="11.28515625" style="335" customWidth="1"/>
    <col min="9" max="9" width="13.140625" style="335" bestFit="1" customWidth="1"/>
    <col min="10" max="11" width="9.140625" style="335"/>
    <col min="12" max="12" width="9" style="335" customWidth="1"/>
    <col min="13" max="16384" width="9.140625" style="335"/>
  </cols>
  <sheetData>
    <row r="1" spans="1:10" ht="15.75" x14ac:dyDescent="0.25">
      <c r="A1" s="334" t="s">
        <v>456</v>
      </c>
    </row>
    <row r="2" spans="1:10" ht="26.25" customHeight="1" x14ac:dyDescent="0.3">
      <c r="A2" s="571" t="s">
        <v>1024</v>
      </c>
      <c r="B2" s="571"/>
      <c r="C2" s="571"/>
      <c r="D2" s="571"/>
      <c r="E2" s="571"/>
      <c r="F2" s="571"/>
      <c r="G2" s="571"/>
      <c r="H2" s="571"/>
      <c r="I2" s="571"/>
    </row>
    <row r="3" spans="1:10" ht="15.75" x14ac:dyDescent="0.25">
      <c r="A3" s="336"/>
      <c r="B3" s="336"/>
      <c r="C3" s="336"/>
      <c r="D3" s="336"/>
      <c r="E3" s="336"/>
      <c r="F3" s="336"/>
      <c r="G3" s="336"/>
      <c r="H3" s="336"/>
      <c r="I3" s="336"/>
    </row>
    <row r="4" spans="1:10" ht="55.5" customHeight="1" x14ac:dyDescent="0.2">
      <c r="A4" s="419" t="s">
        <v>1</v>
      </c>
      <c r="B4" s="420" t="s">
        <v>957</v>
      </c>
      <c r="C4" s="420" t="s">
        <v>462</v>
      </c>
      <c r="D4" s="420" t="s">
        <v>1025</v>
      </c>
      <c r="E4" s="420" t="s">
        <v>1026</v>
      </c>
      <c r="F4" s="420" t="s">
        <v>922</v>
      </c>
      <c r="G4" s="420" t="s">
        <v>924</v>
      </c>
      <c r="H4" s="420" t="s">
        <v>1027</v>
      </c>
      <c r="I4" s="420" t="s">
        <v>1028</v>
      </c>
    </row>
    <row r="5" spans="1:10" ht="15.75" x14ac:dyDescent="0.2">
      <c r="A5" s="337">
        <v>1</v>
      </c>
      <c r="B5" s="337" t="s">
        <v>446</v>
      </c>
      <c r="C5" s="337"/>
      <c r="D5" s="424"/>
      <c r="E5" s="424"/>
      <c r="F5" s="427">
        <v>100</v>
      </c>
      <c r="G5" s="427">
        <v>1000</v>
      </c>
      <c r="H5" s="338"/>
      <c r="I5" s="425"/>
    </row>
    <row r="6" spans="1:10" ht="15.75" x14ac:dyDescent="0.2">
      <c r="A6" s="337">
        <v>2</v>
      </c>
      <c r="B6" s="337" t="s">
        <v>446</v>
      </c>
      <c r="C6" s="337"/>
      <c r="D6" s="424"/>
      <c r="E6" s="424"/>
      <c r="F6" s="427">
        <v>50</v>
      </c>
      <c r="G6" s="427">
        <v>1200</v>
      </c>
      <c r="H6" s="338"/>
      <c r="I6" s="425"/>
    </row>
    <row r="7" spans="1:10" ht="15.75" x14ac:dyDescent="0.2">
      <c r="A7" s="337">
        <v>3</v>
      </c>
      <c r="B7" s="337" t="s">
        <v>447</v>
      </c>
      <c r="C7" s="337"/>
      <c r="D7" s="424"/>
      <c r="E7" s="424"/>
      <c r="F7" s="427">
        <v>80</v>
      </c>
      <c r="G7" s="427">
        <v>2100</v>
      </c>
      <c r="H7" s="338"/>
      <c r="I7" s="425"/>
    </row>
    <row r="8" spans="1:10" ht="15.75" x14ac:dyDescent="0.2">
      <c r="A8" s="337">
        <v>4</v>
      </c>
      <c r="B8" s="337" t="s">
        <v>445</v>
      </c>
      <c r="C8" s="337"/>
      <c r="D8" s="424"/>
      <c r="E8" s="424"/>
      <c r="F8" s="427">
        <v>50</v>
      </c>
      <c r="G8" s="427">
        <v>2300</v>
      </c>
      <c r="H8" s="338"/>
      <c r="I8" s="425"/>
    </row>
    <row r="9" spans="1:10" ht="15.75" x14ac:dyDescent="0.2">
      <c r="A9" s="337">
        <v>5</v>
      </c>
      <c r="B9" s="337" t="s">
        <v>447</v>
      </c>
      <c r="C9" s="337"/>
      <c r="D9" s="424"/>
      <c r="E9" s="424"/>
      <c r="F9" s="427">
        <v>100</v>
      </c>
      <c r="G9" s="427">
        <v>2200</v>
      </c>
      <c r="H9" s="338"/>
      <c r="I9" s="425"/>
    </row>
    <row r="10" spans="1:10" ht="15.75" x14ac:dyDescent="0.2">
      <c r="A10" s="337">
        <v>6</v>
      </c>
      <c r="B10" s="337" t="s">
        <v>449</v>
      </c>
      <c r="C10" s="337"/>
      <c r="D10" s="424"/>
      <c r="E10" s="424"/>
      <c r="F10" s="427">
        <v>210</v>
      </c>
      <c r="G10" s="427">
        <v>100000</v>
      </c>
      <c r="H10" s="338"/>
      <c r="I10" s="425"/>
    </row>
    <row r="11" spans="1:10" ht="15.75" x14ac:dyDescent="0.2">
      <c r="A11" s="337">
        <v>7</v>
      </c>
      <c r="B11" s="337" t="s">
        <v>448</v>
      </c>
      <c r="C11" s="337"/>
      <c r="D11" s="424"/>
      <c r="E11" s="424"/>
      <c r="F11" s="427">
        <v>120</v>
      </c>
      <c r="G11" s="427">
        <v>110000</v>
      </c>
      <c r="H11" s="338"/>
      <c r="I11" s="425"/>
    </row>
    <row r="12" spans="1:10" ht="15.75" x14ac:dyDescent="0.2">
      <c r="A12" s="337">
        <v>8</v>
      </c>
      <c r="B12" s="337" t="s">
        <v>444</v>
      </c>
      <c r="C12" s="337"/>
      <c r="D12" s="424"/>
      <c r="E12" s="424"/>
      <c r="F12" s="427">
        <v>30</v>
      </c>
      <c r="G12" s="427">
        <v>1100</v>
      </c>
      <c r="H12" s="338"/>
      <c r="I12" s="425"/>
    </row>
    <row r="13" spans="1:10" ht="15.75" x14ac:dyDescent="0.2">
      <c r="A13" s="572" t="s">
        <v>274</v>
      </c>
      <c r="B13" s="572"/>
      <c r="C13" s="572"/>
      <c r="D13" s="572"/>
      <c r="E13" s="572"/>
      <c r="F13" s="572"/>
      <c r="G13" s="572"/>
      <c r="H13" s="338"/>
      <c r="I13" s="426"/>
    </row>
    <row r="14" spans="1:10" ht="15.75" x14ac:dyDescent="0.25">
      <c r="A14" s="221"/>
      <c r="B14" s="221"/>
      <c r="C14" s="221"/>
      <c r="D14" s="221"/>
      <c r="E14" s="221"/>
      <c r="F14" s="221"/>
      <c r="G14" s="221"/>
      <c r="H14" s="221"/>
      <c r="I14" s="221"/>
    </row>
    <row r="15" spans="1:10" ht="15.75" x14ac:dyDescent="0.25">
      <c r="A15" s="422" t="s">
        <v>1123</v>
      </c>
      <c r="B15" s="422"/>
      <c r="C15" s="422"/>
      <c r="D15" s="422"/>
      <c r="F15" s="422" t="s">
        <v>1124</v>
      </c>
      <c r="H15" s="422"/>
      <c r="I15" s="422"/>
    </row>
    <row r="16" spans="1:10" ht="15.75" x14ac:dyDescent="0.25">
      <c r="A16" s="423" t="s">
        <v>130</v>
      </c>
      <c r="B16" s="337" t="s">
        <v>450</v>
      </c>
      <c r="C16" s="337" t="s">
        <v>454</v>
      </c>
      <c r="D16" s="337" t="s">
        <v>455</v>
      </c>
      <c r="E16" s="221"/>
      <c r="F16" s="423" t="s">
        <v>1125</v>
      </c>
      <c r="G16" s="337" t="s">
        <v>451</v>
      </c>
      <c r="H16" s="337" t="s">
        <v>452</v>
      </c>
      <c r="I16" s="337" t="s">
        <v>453</v>
      </c>
      <c r="J16" s="335">
        <v>1</v>
      </c>
    </row>
    <row r="17" spans="1:10" ht="15.75" x14ac:dyDescent="0.25">
      <c r="A17" s="423" t="s">
        <v>114</v>
      </c>
      <c r="B17" s="337" t="s">
        <v>262</v>
      </c>
      <c r="C17" s="337" t="s">
        <v>1029</v>
      </c>
      <c r="D17" s="337" t="s">
        <v>1030</v>
      </c>
      <c r="E17" s="221"/>
      <c r="F17" s="423" t="s">
        <v>1126</v>
      </c>
      <c r="G17" s="337" t="s">
        <v>1031</v>
      </c>
      <c r="H17" s="337" t="s">
        <v>288</v>
      </c>
      <c r="I17" s="337" t="s">
        <v>1032</v>
      </c>
      <c r="J17" s="335">
        <v>2</v>
      </c>
    </row>
    <row r="18" spans="1:10" ht="15.75" x14ac:dyDescent="0.25">
      <c r="A18" s="221"/>
      <c r="B18" s="221"/>
      <c r="C18" s="221"/>
      <c r="D18" s="221"/>
      <c r="E18" s="221"/>
      <c r="F18" s="423" t="s">
        <v>1127</v>
      </c>
      <c r="G18" s="220"/>
      <c r="H18" s="220"/>
      <c r="I18" s="220"/>
      <c r="J18" s="335">
        <v>3</v>
      </c>
    </row>
  </sheetData>
  <mergeCells count="2">
    <mergeCell ref="A2:I2"/>
    <mergeCell ref="A13:G13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H19" sqref="H19"/>
    </sheetView>
  </sheetViews>
  <sheetFormatPr defaultRowHeight="12.75" x14ac:dyDescent="0.2"/>
  <cols>
    <col min="4" max="4" width="10.28515625" bestFit="1" customWidth="1"/>
    <col min="6" max="6" width="11.5703125" bestFit="1" customWidth="1"/>
    <col min="7" max="8" width="11.140625" bestFit="1" customWidth="1"/>
  </cols>
  <sheetData>
    <row r="1" spans="1:19" x14ac:dyDescent="0.2">
      <c r="A1" t="s">
        <v>500</v>
      </c>
      <c r="I1" t="s">
        <v>502</v>
      </c>
    </row>
    <row r="2" spans="1:19" ht="15" x14ac:dyDescent="0.2">
      <c r="A2" s="521" t="s">
        <v>644</v>
      </c>
      <c r="B2" s="522"/>
      <c r="C2" s="523"/>
      <c r="D2" s="521" t="s">
        <v>645</v>
      </c>
      <c r="E2" s="522"/>
      <c r="F2" s="522"/>
      <c r="G2" s="523"/>
      <c r="I2" s="249"/>
      <c r="J2" s="271">
        <v>1</v>
      </c>
      <c r="K2" s="271">
        <v>2</v>
      </c>
      <c r="L2" s="271">
        <v>3</v>
      </c>
      <c r="M2" s="271">
        <v>4</v>
      </c>
      <c r="N2" s="271">
        <v>5</v>
      </c>
      <c r="O2" s="271">
        <v>6</v>
      </c>
      <c r="P2" s="271">
        <v>7</v>
      </c>
      <c r="Q2" s="271">
        <v>8</v>
      </c>
      <c r="R2" s="271">
        <v>9</v>
      </c>
      <c r="S2" s="271">
        <v>10</v>
      </c>
    </row>
    <row r="3" spans="1:19" ht="15" x14ac:dyDescent="0.2">
      <c r="A3" s="240" t="s">
        <v>50</v>
      </c>
      <c r="B3" s="240" t="s">
        <v>48</v>
      </c>
      <c r="C3" s="240" t="s">
        <v>46</v>
      </c>
      <c r="D3" s="240" t="s">
        <v>730</v>
      </c>
      <c r="E3" s="240" t="s">
        <v>731</v>
      </c>
      <c r="F3" s="240" t="s">
        <v>732</v>
      </c>
      <c r="G3" s="240" t="s">
        <v>733</v>
      </c>
      <c r="I3" s="271">
        <v>1</v>
      </c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5" x14ac:dyDescent="0.2">
      <c r="A4" s="218">
        <v>1</v>
      </c>
      <c r="B4" s="218">
        <v>-9</v>
      </c>
      <c r="C4" s="218">
        <v>1</v>
      </c>
      <c r="D4" s="218"/>
      <c r="E4" s="218"/>
      <c r="F4" s="218"/>
      <c r="G4" s="218"/>
      <c r="I4" s="271">
        <v>2</v>
      </c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ht="15" x14ac:dyDescent="0.2">
      <c r="A5" s="218">
        <v>2</v>
      </c>
      <c r="B5" s="218">
        <v>-7</v>
      </c>
      <c r="C5" s="218">
        <v>2.5</v>
      </c>
      <c r="D5" s="218"/>
      <c r="E5" s="218"/>
      <c r="F5" s="218"/>
      <c r="G5" s="218"/>
      <c r="I5" s="271">
        <v>3</v>
      </c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5" x14ac:dyDescent="0.2">
      <c r="A6" s="218">
        <v>3</v>
      </c>
      <c r="B6" s="218">
        <v>-5</v>
      </c>
      <c r="C6" s="218">
        <v>4</v>
      </c>
      <c r="D6" s="218"/>
      <c r="E6" s="218"/>
      <c r="F6" s="218"/>
      <c r="G6" s="218"/>
      <c r="I6" s="271">
        <v>4</v>
      </c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ht="15" x14ac:dyDescent="0.2">
      <c r="A7" s="218">
        <v>4</v>
      </c>
      <c r="B7" s="218">
        <v>-3</v>
      </c>
      <c r="C7" s="218">
        <v>5.5</v>
      </c>
      <c r="D7" s="218"/>
      <c r="E7" s="218"/>
      <c r="F7" s="218"/>
      <c r="G7" s="218"/>
      <c r="I7" s="271">
        <v>5</v>
      </c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5" x14ac:dyDescent="0.2">
      <c r="A8" s="218">
        <v>5</v>
      </c>
      <c r="B8" s="218">
        <v>-1</v>
      </c>
      <c r="C8" s="218">
        <v>7</v>
      </c>
      <c r="D8" s="218"/>
      <c r="E8" s="218"/>
      <c r="F8" s="218"/>
      <c r="G8" s="218"/>
      <c r="I8" s="271">
        <v>6</v>
      </c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19" ht="15" x14ac:dyDescent="0.2">
      <c r="A9" s="218">
        <v>6</v>
      </c>
      <c r="B9" s="218">
        <v>1</v>
      </c>
      <c r="C9" s="218">
        <v>8.5</v>
      </c>
      <c r="D9" s="218"/>
      <c r="E9" s="218"/>
      <c r="F9" s="218"/>
      <c r="G9" s="218"/>
      <c r="I9" s="271">
        <v>7</v>
      </c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1:19" ht="15" x14ac:dyDescent="0.2">
      <c r="A10" s="218">
        <v>7</v>
      </c>
      <c r="B10" s="218">
        <v>3</v>
      </c>
      <c r="C10" s="218">
        <v>10</v>
      </c>
      <c r="D10" s="218"/>
      <c r="E10" s="218"/>
      <c r="F10" s="218"/>
      <c r="G10" s="218"/>
      <c r="I10" s="271">
        <v>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19" ht="15" x14ac:dyDescent="0.2">
      <c r="A11" s="218">
        <v>8</v>
      </c>
      <c r="B11" s="218">
        <v>5</v>
      </c>
      <c r="C11" s="218">
        <v>11.5</v>
      </c>
      <c r="D11" s="218"/>
      <c r="E11" s="218"/>
      <c r="F11" s="218"/>
      <c r="G11" s="218"/>
      <c r="I11" s="271">
        <v>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19" ht="15" x14ac:dyDescent="0.2">
      <c r="I12" s="271">
        <v>10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19" ht="13.5" thickBot="1" x14ac:dyDescent="0.25"/>
    <row r="14" spans="1:19" ht="15" thickTop="1" x14ac:dyDescent="0.2">
      <c r="A14" s="237" t="s">
        <v>440</v>
      </c>
      <c r="B14" s="238" t="s">
        <v>652</v>
      </c>
      <c r="C14" s="238" t="s">
        <v>734</v>
      </c>
      <c r="D14" s="238" t="s">
        <v>735</v>
      </c>
      <c r="E14" s="238" t="s">
        <v>656</v>
      </c>
      <c r="F14" s="239" t="s">
        <v>683</v>
      </c>
    </row>
    <row r="15" spans="1:19" x14ac:dyDescent="0.2">
      <c r="A15" s="230">
        <v>9</v>
      </c>
      <c r="B15" s="231">
        <v>5</v>
      </c>
      <c r="C15" s="218"/>
      <c r="D15" s="218"/>
      <c r="E15" s="218"/>
      <c r="F15" s="226"/>
    </row>
    <row r="16" spans="1:19" x14ac:dyDescent="0.2">
      <c r="A16" s="230">
        <v>125</v>
      </c>
      <c r="B16" s="231">
        <v>48</v>
      </c>
      <c r="C16" s="218"/>
      <c r="D16" s="218"/>
      <c r="E16" s="218"/>
      <c r="F16" s="226"/>
    </row>
    <row r="17" spans="1:6" x14ac:dyDescent="0.2">
      <c r="A17" s="230">
        <v>32</v>
      </c>
      <c r="B17" s="231">
        <v>18</v>
      </c>
      <c r="C17" s="218"/>
      <c r="D17" s="218"/>
      <c r="E17" s="218"/>
      <c r="F17" s="226"/>
    </row>
    <row r="18" spans="1:6" ht="13.5" thickBot="1" x14ac:dyDescent="0.25">
      <c r="A18" s="232">
        <v>29</v>
      </c>
      <c r="B18" s="233">
        <v>12</v>
      </c>
      <c r="C18" s="228"/>
      <c r="D18" s="228"/>
      <c r="E18" s="228"/>
      <c r="F18" s="229"/>
    </row>
    <row r="19" spans="1:6" ht="13.5" thickTop="1" x14ac:dyDescent="0.2"/>
    <row r="20" spans="1:6" ht="13.5" thickBot="1" x14ac:dyDescent="0.25"/>
    <row r="21" spans="1:6" ht="13.5" thickTop="1" x14ac:dyDescent="0.2">
      <c r="A21" s="237" t="s">
        <v>646</v>
      </c>
      <c r="B21" s="238" t="s">
        <v>647</v>
      </c>
      <c r="C21" s="238" t="s">
        <v>648</v>
      </c>
      <c r="D21" s="238" t="s">
        <v>649</v>
      </c>
      <c r="E21" s="238" t="s">
        <v>650</v>
      </c>
      <c r="F21" s="239" t="s">
        <v>651</v>
      </c>
    </row>
    <row r="22" spans="1:6" x14ac:dyDescent="0.2">
      <c r="A22" s="230">
        <v>47</v>
      </c>
      <c r="B22" s="231">
        <v>23</v>
      </c>
      <c r="C22" s="218"/>
      <c r="D22" s="218"/>
      <c r="E22" s="218"/>
      <c r="F22" s="226"/>
    </row>
    <row r="23" spans="1:6" x14ac:dyDescent="0.2">
      <c r="A23" s="230">
        <v>58</v>
      </c>
      <c r="B23" s="231">
        <v>58</v>
      </c>
      <c r="C23" s="218"/>
      <c r="D23" s="218"/>
      <c r="E23" s="218"/>
      <c r="F23" s="226"/>
    </row>
    <row r="24" spans="1:6" x14ac:dyDescent="0.2">
      <c r="A24" s="230">
        <v>12</v>
      </c>
      <c r="B24" s="231">
        <v>49</v>
      </c>
      <c r="C24" s="218"/>
      <c r="D24" s="218"/>
      <c r="E24" s="218"/>
      <c r="F24" s="226"/>
    </row>
    <row r="25" spans="1:6" ht="13.5" thickBot="1" x14ac:dyDescent="0.25">
      <c r="A25" s="232">
        <v>35</v>
      </c>
      <c r="B25" s="233">
        <v>75</v>
      </c>
      <c r="C25" s="228"/>
      <c r="D25" s="228"/>
      <c r="E25" s="228"/>
      <c r="F25" s="229"/>
    </row>
    <row r="26" spans="1:6" ht="13.5" thickTop="1" x14ac:dyDescent="0.2"/>
  </sheetData>
  <mergeCells count="2">
    <mergeCell ref="A2:C2"/>
    <mergeCell ref="D2:G2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25"/>
  <sheetViews>
    <sheetView workbookViewId="0">
      <selection activeCell="D6" sqref="D6"/>
    </sheetView>
  </sheetViews>
  <sheetFormatPr defaultColWidth="9.140625" defaultRowHeight="12.75" x14ac:dyDescent="0.2"/>
  <cols>
    <col min="1" max="1" width="12.42578125" style="335" bestFit="1" customWidth="1"/>
    <col min="2" max="2" width="11.28515625" style="335" customWidth="1"/>
    <col min="3" max="3" width="9" style="335" bestFit="1" customWidth="1"/>
    <col min="4" max="5" width="11.5703125" style="335" bestFit="1" customWidth="1"/>
    <col min="6" max="6" width="12.5703125" style="335" customWidth="1"/>
    <col min="7" max="7" width="10.28515625" style="335" customWidth="1"/>
    <col min="8" max="8" width="11.28515625" style="335" customWidth="1"/>
    <col min="9" max="9" width="13.140625" style="335" bestFit="1" customWidth="1"/>
    <col min="10" max="11" width="9.140625" style="335"/>
    <col min="12" max="12" width="9" style="335" customWidth="1"/>
    <col min="13" max="16384" width="9.140625" style="335"/>
  </cols>
  <sheetData>
    <row r="1" spans="1:12" ht="15.75" x14ac:dyDescent="0.25">
      <c r="A1" s="346" t="s">
        <v>457</v>
      </c>
    </row>
    <row r="2" spans="1:12" ht="48" customHeight="1" x14ac:dyDescent="0.3">
      <c r="A2" s="576" t="s">
        <v>1033</v>
      </c>
      <c r="B2" s="571"/>
      <c r="C2" s="571"/>
      <c r="D2" s="571"/>
      <c r="E2" s="571"/>
      <c r="F2" s="571"/>
      <c r="G2" s="571"/>
      <c r="H2" s="571"/>
      <c r="I2" s="571"/>
      <c r="J2" s="571"/>
      <c r="K2" s="571"/>
      <c r="L2" s="571"/>
    </row>
    <row r="3" spans="1:12" ht="31.5" x14ac:dyDescent="0.2">
      <c r="A3" s="419" t="s">
        <v>1</v>
      </c>
      <c r="B3" s="420" t="s">
        <v>1034</v>
      </c>
      <c r="C3" s="419" t="s">
        <v>1035</v>
      </c>
      <c r="D3" s="419" t="s">
        <v>354</v>
      </c>
      <c r="E3" s="419" t="s">
        <v>355</v>
      </c>
      <c r="F3" s="420" t="s">
        <v>1000</v>
      </c>
      <c r="G3" s="420" t="s">
        <v>1036</v>
      </c>
      <c r="H3" s="420" t="s">
        <v>1037</v>
      </c>
      <c r="I3" s="420" t="s">
        <v>1038</v>
      </c>
      <c r="J3" s="420" t="s">
        <v>1039</v>
      </c>
      <c r="K3" s="420" t="s">
        <v>1040</v>
      </c>
      <c r="L3" s="420" t="s">
        <v>274</v>
      </c>
    </row>
    <row r="4" spans="1:12" ht="15.75" x14ac:dyDescent="0.25">
      <c r="A4" s="410">
        <v>1</v>
      </c>
      <c r="B4" s="353" t="s">
        <v>398</v>
      </c>
      <c r="C4" s="220" t="s">
        <v>399</v>
      </c>
      <c r="D4" s="354">
        <v>38781</v>
      </c>
      <c r="E4" s="354">
        <v>38849</v>
      </c>
      <c r="F4" s="355"/>
      <c r="G4" s="355"/>
      <c r="H4" s="355"/>
      <c r="I4" s="355"/>
      <c r="J4" s="355"/>
      <c r="K4" s="355"/>
      <c r="L4" s="355"/>
    </row>
    <row r="5" spans="1:12" ht="15.75" x14ac:dyDescent="0.25">
      <c r="A5" s="410">
        <v>2</v>
      </c>
      <c r="B5" s="353" t="s">
        <v>388</v>
      </c>
      <c r="C5" s="220" t="s">
        <v>389</v>
      </c>
      <c r="D5" s="354">
        <v>38801</v>
      </c>
      <c r="E5" s="354">
        <v>38855</v>
      </c>
      <c r="F5" s="355"/>
      <c r="G5" s="355"/>
      <c r="H5" s="355"/>
      <c r="I5" s="355"/>
      <c r="J5" s="355"/>
      <c r="K5" s="355"/>
      <c r="L5" s="355"/>
    </row>
    <row r="6" spans="1:12" ht="15.75" x14ac:dyDescent="0.25">
      <c r="A6" s="410">
        <v>3</v>
      </c>
      <c r="B6" s="353" t="s">
        <v>400</v>
      </c>
      <c r="C6" s="220" t="s">
        <v>401</v>
      </c>
      <c r="D6" s="354">
        <v>38796</v>
      </c>
      <c r="E6" s="354">
        <v>38852</v>
      </c>
      <c r="F6" s="355"/>
      <c r="G6" s="355"/>
      <c r="H6" s="355"/>
      <c r="I6" s="355"/>
      <c r="J6" s="355"/>
      <c r="K6" s="355"/>
      <c r="L6" s="355"/>
    </row>
    <row r="7" spans="1:12" ht="15.75" x14ac:dyDescent="0.25">
      <c r="A7" s="410">
        <v>4</v>
      </c>
      <c r="B7" s="353" t="s">
        <v>384</v>
      </c>
      <c r="C7" s="220" t="s">
        <v>385</v>
      </c>
      <c r="D7" s="354">
        <v>38801</v>
      </c>
      <c r="E7" s="354">
        <v>38819</v>
      </c>
      <c r="F7" s="355"/>
      <c r="G7" s="355"/>
      <c r="H7" s="355"/>
      <c r="I7" s="355"/>
      <c r="J7" s="355"/>
      <c r="K7" s="355"/>
      <c r="L7" s="355"/>
    </row>
    <row r="8" spans="1:12" ht="15.75" x14ac:dyDescent="0.25">
      <c r="A8" s="410">
        <v>5</v>
      </c>
      <c r="B8" s="353" t="s">
        <v>394</v>
      </c>
      <c r="C8" s="220" t="s">
        <v>395</v>
      </c>
      <c r="D8" s="354">
        <v>38803</v>
      </c>
      <c r="E8" s="354">
        <v>38847</v>
      </c>
      <c r="F8" s="355"/>
      <c r="G8" s="355"/>
      <c r="H8" s="355"/>
      <c r="I8" s="355"/>
      <c r="J8" s="355"/>
      <c r="K8" s="355"/>
      <c r="L8" s="355"/>
    </row>
    <row r="9" spans="1:12" ht="15.75" x14ac:dyDescent="0.25">
      <c r="A9" s="410">
        <v>6</v>
      </c>
      <c r="B9" s="353" t="s">
        <v>386</v>
      </c>
      <c r="C9" s="220" t="s">
        <v>387</v>
      </c>
      <c r="D9" s="354">
        <v>38808</v>
      </c>
      <c r="E9" s="354">
        <v>38865</v>
      </c>
      <c r="F9" s="355"/>
      <c r="G9" s="355"/>
      <c r="H9" s="355"/>
      <c r="I9" s="355"/>
      <c r="J9" s="355"/>
      <c r="K9" s="355"/>
      <c r="L9" s="355"/>
    </row>
    <row r="10" spans="1:12" ht="15.75" x14ac:dyDescent="0.25">
      <c r="A10" s="410">
        <v>7</v>
      </c>
      <c r="B10" s="353" t="s">
        <v>392</v>
      </c>
      <c r="C10" s="220" t="s">
        <v>393</v>
      </c>
      <c r="D10" s="354">
        <v>38810</v>
      </c>
      <c r="E10" s="354">
        <v>38871</v>
      </c>
      <c r="F10" s="355"/>
      <c r="G10" s="355"/>
      <c r="H10" s="355"/>
      <c r="I10" s="355"/>
      <c r="J10" s="355"/>
      <c r="K10" s="355"/>
      <c r="L10" s="355"/>
    </row>
    <row r="11" spans="1:12" ht="15.75" x14ac:dyDescent="0.25">
      <c r="A11" s="410">
        <v>8</v>
      </c>
      <c r="B11" s="353" t="s">
        <v>390</v>
      </c>
      <c r="C11" s="220" t="s">
        <v>391</v>
      </c>
      <c r="D11" s="354">
        <v>38814</v>
      </c>
      <c r="E11" s="354">
        <v>38880</v>
      </c>
      <c r="F11" s="355"/>
      <c r="G11" s="355"/>
      <c r="H11" s="355"/>
      <c r="I11" s="355"/>
      <c r="J11" s="355"/>
      <c r="K11" s="355"/>
      <c r="L11" s="355"/>
    </row>
    <row r="12" spans="1:12" ht="15.75" x14ac:dyDescent="0.25">
      <c r="A12" s="410">
        <v>9</v>
      </c>
      <c r="B12" s="353" t="s">
        <v>396</v>
      </c>
      <c r="C12" s="220" t="s">
        <v>397</v>
      </c>
      <c r="D12" s="354">
        <v>38818</v>
      </c>
      <c r="E12" s="354">
        <v>38874</v>
      </c>
      <c r="F12" s="355"/>
      <c r="G12" s="355"/>
      <c r="H12" s="355"/>
      <c r="I12" s="355"/>
      <c r="J12" s="355"/>
      <c r="K12" s="355"/>
      <c r="L12" s="355"/>
    </row>
    <row r="13" spans="1:12" ht="15.75" x14ac:dyDescent="0.25">
      <c r="A13" s="410">
        <v>10</v>
      </c>
      <c r="B13" s="353" t="s">
        <v>402</v>
      </c>
      <c r="C13" s="220" t="s">
        <v>403</v>
      </c>
      <c r="D13" s="354">
        <v>38822</v>
      </c>
      <c r="E13" s="354">
        <v>38882</v>
      </c>
      <c r="F13" s="355"/>
      <c r="G13" s="355"/>
      <c r="H13" s="355"/>
      <c r="I13" s="355"/>
      <c r="J13" s="355"/>
      <c r="K13" s="355"/>
      <c r="L13" s="355"/>
    </row>
    <row r="14" spans="1:12" ht="15.75" x14ac:dyDescent="0.25">
      <c r="A14" s="559" t="s">
        <v>274</v>
      </c>
      <c r="B14" s="533"/>
      <c r="C14" s="533"/>
      <c r="D14" s="533"/>
      <c r="E14" s="533"/>
      <c r="F14" s="533"/>
      <c r="G14" s="533"/>
      <c r="H14" s="533"/>
      <c r="I14" s="533"/>
      <c r="J14" s="355"/>
      <c r="K14" s="355"/>
      <c r="L14" s="355"/>
    </row>
    <row r="16" spans="1:12" ht="15.75" x14ac:dyDescent="0.25">
      <c r="A16" s="573" t="s">
        <v>1043</v>
      </c>
      <c r="B16" s="573"/>
      <c r="C16" s="573"/>
      <c r="E16" s="562" t="s">
        <v>1044</v>
      </c>
      <c r="F16" s="562"/>
      <c r="G16" s="562"/>
      <c r="H16" s="562"/>
      <c r="I16" s="562"/>
      <c r="J16" s="562"/>
    </row>
    <row r="17" spans="1:10" ht="15.75" x14ac:dyDescent="0.25">
      <c r="A17" s="421" t="s">
        <v>1041</v>
      </c>
      <c r="B17" s="421" t="s">
        <v>1042</v>
      </c>
      <c r="C17" s="421" t="s">
        <v>275</v>
      </c>
      <c r="E17" s="411" t="s">
        <v>412</v>
      </c>
      <c r="F17" s="411" t="s">
        <v>413</v>
      </c>
      <c r="G17" s="411" t="s">
        <v>414</v>
      </c>
      <c r="H17" s="411" t="s">
        <v>415</v>
      </c>
      <c r="I17" s="411" t="s">
        <v>416</v>
      </c>
      <c r="J17" s="411" t="s">
        <v>417</v>
      </c>
    </row>
    <row r="18" spans="1:10" ht="15.75" x14ac:dyDescent="0.25">
      <c r="A18" s="410" t="s">
        <v>404</v>
      </c>
      <c r="B18" s="410">
        <v>85</v>
      </c>
      <c r="C18" s="410">
        <v>9</v>
      </c>
      <c r="E18" s="410">
        <v>5</v>
      </c>
      <c r="F18" s="410">
        <v>8</v>
      </c>
      <c r="G18" s="410">
        <v>10</v>
      </c>
      <c r="H18" s="410">
        <v>12</v>
      </c>
      <c r="I18" s="410">
        <v>15</v>
      </c>
      <c r="J18" s="410">
        <v>18</v>
      </c>
    </row>
    <row r="19" spans="1:10" ht="15.75" x14ac:dyDescent="0.25">
      <c r="A19" s="410" t="s">
        <v>405</v>
      </c>
      <c r="B19" s="410">
        <v>80</v>
      </c>
      <c r="C19" s="410">
        <v>8</v>
      </c>
    </row>
    <row r="20" spans="1:10" ht="15.75" x14ac:dyDescent="0.25">
      <c r="A20" s="410" t="s">
        <v>406</v>
      </c>
      <c r="B20" s="410">
        <v>75</v>
      </c>
      <c r="C20" s="410">
        <v>8</v>
      </c>
      <c r="E20" s="574" t="s">
        <v>272</v>
      </c>
      <c r="F20" s="575"/>
    </row>
    <row r="21" spans="1:10" ht="15.75" x14ac:dyDescent="0.25">
      <c r="A21" s="410" t="s">
        <v>407</v>
      </c>
      <c r="B21" s="410">
        <v>70</v>
      </c>
      <c r="C21" s="410">
        <v>7</v>
      </c>
      <c r="E21" s="421" t="s">
        <v>1041</v>
      </c>
      <c r="F21" s="421" t="s">
        <v>418</v>
      </c>
    </row>
    <row r="22" spans="1:10" ht="15.75" x14ac:dyDescent="0.25">
      <c r="A22" s="410" t="s">
        <v>408</v>
      </c>
      <c r="B22" s="410">
        <v>50</v>
      </c>
      <c r="C22" s="410">
        <v>7</v>
      </c>
      <c r="E22" s="410" t="s">
        <v>419</v>
      </c>
      <c r="F22" s="412"/>
    </row>
    <row r="23" spans="1:10" ht="15.75" x14ac:dyDescent="0.25">
      <c r="A23" s="410" t="s">
        <v>409</v>
      </c>
      <c r="B23" s="410">
        <v>40</v>
      </c>
      <c r="C23" s="410">
        <v>6</v>
      </c>
      <c r="E23" s="410" t="s">
        <v>420</v>
      </c>
      <c r="F23" s="412"/>
    </row>
    <row r="24" spans="1:10" ht="15.75" x14ac:dyDescent="0.25">
      <c r="A24" s="410" t="s">
        <v>410</v>
      </c>
      <c r="B24" s="410">
        <v>35</v>
      </c>
      <c r="C24" s="410">
        <v>5</v>
      </c>
      <c r="E24" s="410" t="s">
        <v>421</v>
      </c>
      <c r="F24" s="412"/>
    </row>
    <row r="25" spans="1:10" ht="15.75" x14ac:dyDescent="0.25">
      <c r="A25" s="410" t="s">
        <v>411</v>
      </c>
      <c r="B25" s="410">
        <v>30</v>
      </c>
      <c r="C25" s="410">
        <v>5</v>
      </c>
      <c r="E25" s="410" t="s">
        <v>422</v>
      </c>
      <c r="F25" s="412"/>
    </row>
  </sheetData>
  <mergeCells count="5">
    <mergeCell ref="A16:C16"/>
    <mergeCell ref="E16:J16"/>
    <mergeCell ref="E20:F20"/>
    <mergeCell ref="A2:L2"/>
    <mergeCell ref="A14:I14"/>
  </mergeCells>
  <phoneticPr fontId="5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52"/>
  <sheetViews>
    <sheetView workbookViewId="0">
      <selection activeCell="D6" sqref="D6"/>
    </sheetView>
  </sheetViews>
  <sheetFormatPr defaultColWidth="9.140625" defaultRowHeight="12.75" x14ac:dyDescent="0.2"/>
  <cols>
    <col min="1" max="1" width="9.140625" style="335"/>
    <col min="2" max="2" width="9.28515625" style="335" bestFit="1" customWidth="1"/>
    <col min="3" max="3" width="8.42578125" style="335" bestFit="1" customWidth="1"/>
    <col min="4" max="4" width="9.140625" style="335"/>
    <col min="5" max="5" width="10.5703125" style="335" customWidth="1"/>
    <col min="6" max="16384" width="9.140625" style="335"/>
  </cols>
  <sheetData>
    <row r="1" spans="1:10" ht="13.5" thickBot="1" x14ac:dyDescent="0.25"/>
    <row r="2" spans="1:10" ht="32.25" thickBot="1" x14ac:dyDescent="0.3">
      <c r="A2" s="362" t="s">
        <v>54</v>
      </c>
      <c r="B2" s="384" t="s">
        <v>940</v>
      </c>
      <c r="C2" s="384" t="s">
        <v>1052</v>
      </c>
      <c r="D2" s="363" t="s">
        <v>1053</v>
      </c>
      <c r="E2" s="363" t="s">
        <v>1054</v>
      </c>
      <c r="F2" s="363" t="s">
        <v>1055</v>
      </c>
      <c r="G2" s="363" t="s">
        <v>1056</v>
      </c>
      <c r="H2" s="364" t="s">
        <v>1057</v>
      </c>
      <c r="I2" s="221"/>
      <c r="J2" s="221"/>
    </row>
    <row r="3" spans="1:10" ht="15.75" x14ac:dyDescent="0.25">
      <c r="A3" s="347">
        <v>1</v>
      </c>
      <c r="B3" s="349" t="s">
        <v>63</v>
      </c>
      <c r="C3" s="349" t="s">
        <v>68</v>
      </c>
      <c r="D3" s="349" t="s">
        <v>78</v>
      </c>
      <c r="E3" s="349">
        <v>300</v>
      </c>
      <c r="F3" s="349"/>
      <c r="G3" s="349"/>
      <c r="H3" s="351"/>
      <c r="I3" s="221"/>
      <c r="J3" s="221"/>
    </row>
    <row r="4" spans="1:10" ht="15.75" x14ac:dyDescent="0.25">
      <c r="A4" s="347">
        <v>2</v>
      </c>
      <c r="B4" s="349" t="s">
        <v>64</v>
      </c>
      <c r="C4" s="349" t="s">
        <v>69</v>
      </c>
      <c r="D4" s="349" t="s">
        <v>79</v>
      </c>
      <c r="E4" s="349">
        <v>150</v>
      </c>
      <c r="F4" s="349"/>
      <c r="G4" s="349"/>
      <c r="H4" s="351"/>
      <c r="I4" s="221"/>
      <c r="J4" s="221"/>
    </row>
    <row r="5" spans="1:10" ht="15.75" x14ac:dyDescent="0.25">
      <c r="A5" s="352">
        <v>3</v>
      </c>
      <c r="B5" s="220" t="s">
        <v>1128</v>
      </c>
      <c r="C5" s="220" t="s">
        <v>70</v>
      </c>
      <c r="D5" s="220" t="s">
        <v>80</v>
      </c>
      <c r="E5" s="220">
        <v>100</v>
      </c>
      <c r="F5" s="220"/>
      <c r="G5" s="220"/>
      <c r="H5" s="342"/>
      <c r="I5" s="221"/>
      <c r="J5" s="221"/>
    </row>
    <row r="6" spans="1:10" ht="15.75" x14ac:dyDescent="0.25">
      <c r="A6" s="352">
        <v>4</v>
      </c>
      <c r="B6" s="220" t="s">
        <v>65</v>
      </c>
      <c r="C6" s="220" t="s">
        <v>71</v>
      </c>
      <c r="D6" s="220" t="s">
        <v>81</v>
      </c>
      <c r="E6" s="220">
        <v>100</v>
      </c>
      <c r="F6" s="220"/>
      <c r="G6" s="220"/>
      <c r="H6" s="342"/>
      <c r="I6" s="221"/>
      <c r="J6" s="221"/>
    </row>
    <row r="7" spans="1:10" ht="15.75" x14ac:dyDescent="0.25">
      <c r="A7" s="352">
        <v>5</v>
      </c>
      <c r="B7" s="220" t="s">
        <v>1129</v>
      </c>
      <c r="C7" s="220" t="s">
        <v>72</v>
      </c>
      <c r="D7" s="220" t="s">
        <v>82</v>
      </c>
      <c r="E7" s="220">
        <v>180</v>
      </c>
      <c r="F7" s="220"/>
      <c r="G7" s="220"/>
      <c r="H7" s="342"/>
      <c r="I7" s="221"/>
      <c r="J7" s="221"/>
    </row>
    <row r="8" spans="1:10" ht="15.75" x14ac:dyDescent="0.25">
      <c r="A8" s="352">
        <v>6</v>
      </c>
      <c r="B8" s="220" t="s">
        <v>1130</v>
      </c>
      <c r="C8" s="220" t="s">
        <v>73</v>
      </c>
      <c r="D8" s="220" t="s">
        <v>82</v>
      </c>
      <c r="E8" s="220">
        <v>390</v>
      </c>
      <c r="F8" s="220"/>
      <c r="G8" s="220"/>
      <c r="H8" s="342"/>
      <c r="I8" s="221"/>
      <c r="J8" s="221"/>
    </row>
    <row r="9" spans="1:10" ht="15.75" x14ac:dyDescent="0.25">
      <c r="A9" s="352">
        <v>7</v>
      </c>
      <c r="B9" s="220" t="s">
        <v>1131</v>
      </c>
      <c r="C9" s="220" t="s">
        <v>74</v>
      </c>
      <c r="D9" s="220" t="s">
        <v>78</v>
      </c>
      <c r="E9" s="220">
        <v>300</v>
      </c>
      <c r="F9" s="220"/>
      <c r="G9" s="220"/>
      <c r="H9" s="342"/>
      <c r="I9" s="221"/>
      <c r="J9" s="221"/>
    </row>
    <row r="10" spans="1:10" ht="15.75" x14ac:dyDescent="0.25">
      <c r="A10" s="352">
        <v>8</v>
      </c>
      <c r="B10" s="220" t="s">
        <v>1132</v>
      </c>
      <c r="C10" s="220" t="s">
        <v>75</v>
      </c>
      <c r="D10" s="220" t="s">
        <v>83</v>
      </c>
      <c r="E10" s="220">
        <v>120</v>
      </c>
      <c r="F10" s="220"/>
      <c r="G10" s="220"/>
      <c r="H10" s="342"/>
      <c r="I10" s="221"/>
      <c r="J10" s="221"/>
    </row>
    <row r="11" spans="1:10" ht="15.75" x14ac:dyDescent="0.25">
      <c r="A11" s="352">
        <v>9</v>
      </c>
      <c r="B11" s="220" t="s">
        <v>66</v>
      </c>
      <c r="C11" s="220" t="s">
        <v>76</v>
      </c>
      <c r="D11" s="220" t="s">
        <v>84</v>
      </c>
      <c r="E11" s="220">
        <v>100</v>
      </c>
      <c r="F11" s="220"/>
      <c r="G11" s="220"/>
      <c r="H11" s="342"/>
      <c r="I11" s="221"/>
      <c r="J11" s="221"/>
    </row>
    <row r="12" spans="1:10" ht="16.5" thickBot="1" x14ac:dyDescent="0.3">
      <c r="A12" s="357">
        <v>10</v>
      </c>
      <c r="B12" s="344" t="s">
        <v>67</v>
      </c>
      <c r="C12" s="344" t="s">
        <v>77</v>
      </c>
      <c r="D12" s="344" t="s">
        <v>85</v>
      </c>
      <c r="E12" s="344">
        <v>290</v>
      </c>
      <c r="F12" s="344"/>
      <c r="G12" s="344"/>
      <c r="H12" s="345"/>
      <c r="I12" s="221"/>
      <c r="J12" s="221"/>
    </row>
    <row r="13" spans="1:10" ht="16.5" thickBot="1" x14ac:dyDescent="0.3">
      <c r="A13" s="221"/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15.75" x14ac:dyDescent="0.25">
      <c r="A14" s="577" t="s">
        <v>1058</v>
      </c>
      <c r="B14" s="578"/>
      <c r="C14" s="221"/>
      <c r="D14" s="581" t="s">
        <v>1059</v>
      </c>
      <c r="E14" s="582"/>
      <c r="F14" s="583"/>
      <c r="G14" s="221"/>
      <c r="H14" s="221"/>
      <c r="I14" s="221"/>
      <c r="J14" s="221"/>
    </row>
    <row r="15" spans="1:10" ht="16.5" thickBot="1" x14ac:dyDescent="0.3">
      <c r="A15" s="579"/>
      <c r="B15" s="580"/>
      <c r="C15" s="221"/>
      <c r="D15" s="385"/>
      <c r="E15" s="386" t="s">
        <v>86</v>
      </c>
      <c r="F15" s="387" t="s">
        <v>87</v>
      </c>
      <c r="G15" s="221"/>
      <c r="H15" s="221"/>
      <c r="I15" s="221"/>
      <c r="J15" s="221"/>
    </row>
    <row r="16" spans="1:10" ht="15.75" x14ac:dyDescent="0.25">
      <c r="A16" s="347" t="s">
        <v>86</v>
      </c>
      <c r="B16" s="361" t="s">
        <v>87</v>
      </c>
      <c r="C16" s="221"/>
      <c r="D16" s="388" t="s">
        <v>88</v>
      </c>
      <c r="E16" s="349">
        <v>3600</v>
      </c>
      <c r="F16" s="351">
        <v>3700</v>
      </c>
      <c r="G16" s="221"/>
      <c r="H16" s="221"/>
      <c r="I16" s="221"/>
      <c r="J16" s="221"/>
    </row>
    <row r="17" spans="1:10" ht="16.5" thickBot="1" x14ac:dyDescent="0.3">
      <c r="A17" s="343"/>
      <c r="B17" s="345"/>
      <c r="C17" s="221"/>
      <c r="D17" s="341" t="s">
        <v>89</v>
      </c>
      <c r="E17" s="220">
        <v>2200</v>
      </c>
      <c r="F17" s="342">
        <v>2400</v>
      </c>
      <c r="G17" s="221"/>
      <c r="H17" s="221"/>
      <c r="I17" s="221"/>
      <c r="J17" s="221"/>
    </row>
    <row r="18" spans="1:10" ht="15.75" x14ac:dyDescent="0.25">
      <c r="A18" s="221"/>
      <c r="B18" s="221"/>
      <c r="C18" s="221"/>
      <c r="D18" s="341" t="s">
        <v>90</v>
      </c>
      <c r="E18" s="220">
        <v>3000</v>
      </c>
      <c r="F18" s="342">
        <v>3000</v>
      </c>
      <c r="G18" s="221"/>
      <c r="H18" s="221"/>
      <c r="I18" s="221"/>
      <c r="J18" s="221"/>
    </row>
    <row r="19" spans="1:10" ht="16.5" thickBot="1" x14ac:dyDescent="0.3">
      <c r="A19" s="221"/>
      <c r="B19" s="221"/>
      <c r="C19" s="221"/>
      <c r="D19" s="343" t="s">
        <v>91</v>
      </c>
      <c r="E19" s="344">
        <v>4000</v>
      </c>
      <c r="F19" s="345">
        <v>4300</v>
      </c>
      <c r="G19" s="221"/>
      <c r="H19" s="221"/>
      <c r="I19" s="221"/>
      <c r="J19" s="221"/>
    </row>
    <row r="20" spans="1:10" ht="15.75" x14ac:dyDescent="0.25">
      <c r="A20" s="221"/>
      <c r="B20" s="221"/>
      <c r="C20" s="221"/>
      <c r="D20" s="221"/>
      <c r="E20" s="221"/>
      <c r="F20" s="221"/>
      <c r="G20" s="221"/>
      <c r="H20" s="221"/>
      <c r="I20" s="221"/>
      <c r="J20" s="221"/>
    </row>
    <row r="21" spans="1:10" ht="16.5" thickBot="1" x14ac:dyDescent="0.3">
      <c r="A21" s="584" t="s">
        <v>1061</v>
      </c>
      <c r="B21" s="584"/>
      <c r="C21" s="584"/>
      <c r="D21" s="221"/>
      <c r="E21" s="221"/>
      <c r="F21" s="221"/>
      <c r="G21" s="221"/>
      <c r="H21" s="221"/>
      <c r="I21" s="221"/>
      <c r="J21" s="221"/>
    </row>
    <row r="22" spans="1:10" ht="15.75" x14ac:dyDescent="0.25">
      <c r="A22" s="389" t="s">
        <v>1060</v>
      </c>
      <c r="B22" s="390">
        <v>1</v>
      </c>
      <c r="C22" s="340">
        <v>2</v>
      </c>
      <c r="D22" s="340">
        <v>3</v>
      </c>
      <c r="E22" s="340">
        <v>4</v>
      </c>
      <c r="F22" s="340">
        <v>5</v>
      </c>
      <c r="G22" s="340">
        <v>6</v>
      </c>
      <c r="H22" s="339">
        <v>7</v>
      </c>
      <c r="I22" s="221"/>
      <c r="J22" s="221"/>
    </row>
    <row r="23" spans="1:10" ht="16.5" thickBot="1" x14ac:dyDescent="0.3">
      <c r="A23" s="391" t="s">
        <v>1056</v>
      </c>
      <c r="B23" s="392">
        <v>1.02</v>
      </c>
      <c r="C23" s="344">
        <v>1</v>
      </c>
      <c r="D23" s="344">
        <v>1.1299999999999999</v>
      </c>
      <c r="E23" s="344">
        <v>1.2</v>
      </c>
      <c r="F23" s="344">
        <v>1.28</v>
      </c>
      <c r="G23" s="344">
        <v>1.36</v>
      </c>
      <c r="H23" s="345">
        <v>1.45</v>
      </c>
      <c r="I23" s="221"/>
      <c r="J23" s="221"/>
    </row>
    <row r="24" spans="1:10" ht="15.75" x14ac:dyDescent="0.25">
      <c r="A24" s="221"/>
      <c r="B24" s="221"/>
      <c r="C24" s="221"/>
      <c r="D24" s="221"/>
      <c r="E24" s="221"/>
      <c r="F24" s="221"/>
      <c r="G24" s="221"/>
      <c r="H24" s="221"/>
      <c r="I24" s="221"/>
      <c r="J24" s="221"/>
    </row>
    <row r="25" spans="1:10" ht="15.75" x14ac:dyDescent="0.25">
      <c r="A25" s="221"/>
      <c r="B25" s="221"/>
      <c r="C25" s="221"/>
      <c r="D25" s="221"/>
      <c r="E25" s="221"/>
      <c r="F25" s="221"/>
      <c r="G25" s="221"/>
      <c r="H25" s="221"/>
      <c r="I25" s="221"/>
      <c r="J25" s="221"/>
    </row>
    <row r="26" spans="1:10" ht="15.75" x14ac:dyDescent="0.25">
      <c r="A26" s="428"/>
      <c r="B26" s="428"/>
      <c r="C26" s="428"/>
      <c r="D26" s="428"/>
      <c r="E26" s="428"/>
      <c r="F26" s="428"/>
      <c r="G26" s="428"/>
      <c r="H26" s="428"/>
      <c r="I26" s="221"/>
      <c r="J26" s="221"/>
    </row>
    <row r="27" spans="1:10" ht="15.75" x14ac:dyDescent="0.25">
      <c r="A27" s="378"/>
      <c r="B27" s="378"/>
      <c r="C27" s="378"/>
      <c r="D27" s="379"/>
      <c r="E27" s="379"/>
      <c r="F27" s="379"/>
      <c r="G27" s="379"/>
      <c r="H27" s="379"/>
      <c r="I27" s="221"/>
      <c r="J27" s="221"/>
    </row>
    <row r="28" spans="1:10" ht="15.75" x14ac:dyDescent="0.25">
      <c r="A28" s="382"/>
      <c r="B28" s="382"/>
      <c r="C28" s="382"/>
      <c r="D28" s="382"/>
      <c r="E28" s="382"/>
      <c r="F28" s="382"/>
      <c r="G28" s="382"/>
      <c r="H28" s="382"/>
      <c r="I28" s="221"/>
      <c r="J28" s="221"/>
    </row>
    <row r="29" spans="1:10" ht="15.75" x14ac:dyDescent="0.25">
      <c r="A29" s="382"/>
      <c r="B29" s="382"/>
      <c r="C29" s="382"/>
      <c r="D29" s="382"/>
      <c r="E29" s="382"/>
      <c r="F29" s="382"/>
      <c r="G29" s="382"/>
      <c r="H29" s="382"/>
      <c r="I29" s="221"/>
      <c r="J29" s="221"/>
    </row>
    <row r="30" spans="1:10" ht="15.75" x14ac:dyDescent="0.25">
      <c r="A30" s="382"/>
      <c r="B30" s="382"/>
      <c r="C30" s="382"/>
      <c r="D30" s="382"/>
      <c r="E30" s="382"/>
      <c r="F30" s="382"/>
      <c r="G30" s="382"/>
      <c r="H30" s="382"/>
      <c r="I30" s="221"/>
      <c r="J30" s="221"/>
    </row>
    <row r="31" spans="1:10" ht="15.75" x14ac:dyDescent="0.25">
      <c r="A31" s="382"/>
      <c r="B31" s="382"/>
      <c r="C31" s="382"/>
      <c r="D31" s="382"/>
      <c r="E31" s="382"/>
      <c r="F31" s="382"/>
      <c r="G31" s="382"/>
      <c r="H31" s="382"/>
      <c r="I31" s="221"/>
      <c r="J31" s="221"/>
    </row>
    <row r="32" spans="1:10" ht="15.75" x14ac:dyDescent="0.25">
      <c r="A32" s="221"/>
      <c r="B32" s="221"/>
      <c r="C32" s="221"/>
      <c r="D32" s="221"/>
      <c r="E32" s="221"/>
      <c r="F32" s="221"/>
      <c r="G32" s="221"/>
      <c r="H32" s="221"/>
      <c r="I32" s="221"/>
      <c r="J32" s="221"/>
    </row>
    <row r="33" spans="1:10" ht="15.75" x14ac:dyDescent="0.25">
      <c r="A33" s="221"/>
      <c r="B33" s="221"/>
      <c r="C33" s="221"/>
      <c r="D33" s="221"/>
      <c r="E33" s="221"/>
      <c r="F33" s="221"/>
      <c r="G33" s="221"/>
      <c r="H33" s="221"/>
      <c r="I33" s="221"/>
      <c r="J33" s="221"/>
    </row>
    <row r="34" spans="1:10" ht="15.75" x14ac:dyDescent="0.25">
      <c r="A34" s="221"/>
      <c r="B34" s="221"/>
      <c r="C34" s="221"/>
      <c r="D34" s="221"/>
      <c r="E34" s="221"/>
      <c r="F34" s="221"/>
      <c r="G34" s="221"/>
      <c r="H34" s="221"/>
      <c r="I34" s="221"/>
      <c r="J34" s="221"/>
    </row>
    <row r="35" spans="1:10" ht="15.75" x14ac:dyDescent="0.25">
      <c r="A35" s="221"/>
      <c r="B35" s="221"/>
      <c r="C35" s="221"/>
      <c r="D35" s="221"/>
      <c r="E35" s="221"/>
      <c r="F35" s="221"/>
      <c r="G35" s="221"/>
      <c r="H35" s="221"/>
      <c r="I35" s="221"/>
      <c r="J35" s="221"/>
    </row>
    <row r="36" spans="1:10" ht="15.75" x14ac:dyDescent="0.25">
      <c r="A36" s="221"/>
      <c r="B36" s="221"/>
      <c r="C36" s="221"/>
      <c r="D36" s="221"/>
      <c r="E36" s="221"/>
      <c r="F36" s="221"/>
      <c r="G36" s="221"/>
      <c r="H36" s="221"/>
      <c r="I36" s="221"/>
      <c r="J36" s="221"/>
    </row>
    <row r="37" spans="1:10" ht="15.75" x14ac:dyDescent="0.25">
      <c r="A37" s="221"/>
      <c r="B37" s="221"/>
      <c r="C37" s="221"/>
      <c r="D37" s="221"/>
      <c r="E37" s="221"/>
      <c r="F37" s="221"/>
      <c r="G37" s="221"/>
      <c r="H37" s="221"/>
      <c r="I37" s="221"/>
      <c r="J37" s="221"/>
    </row>
    <row r="38" spans="1:10" ht="15.75" x14ac:dyDescent="0.25">
      <c r="A38" s="221"/>
      <c r="B38" s="221"/>
      <c r="C38" s="221"/>
      <c r="D38" s="221"/>
      <c r="E38" s="221"/>
      <c r="F38" s="221"/>
      <c r="G38" s="221"/>
      <c r="H38" s="221"/>
      <c r="I38" s="221"/>
      <c r="J38" s="221"/>
    </row>
    <row r="39" spans="1:10" ht="15.75" x14ac:dyDescent="0.25">
      <c r="A39" s="221"/>
      <c r="B39" s="221"/>
      <c r="C39" s="221"/>
      <c r="D39" s="221"/>
      <c r="E39" s="221"/>
      <c r="F39" s="221"/>
      <c r="G39" s="221"/>
      <c r="H39" s="221"/>
      <c r="I39" s="221"/>
      <c r="J39" s="221"/>
    </row>
    <row r="40" spans="1:10" ht="15.75" x14ac:dyDescent="0.25">
      <c r="A40" s="221"/>
      <c r="B40" s="221"/>
      <c r="C40" s="221"/>
      <c r="D40" s="221"/>
      <c r="E40" s="221"/>
      <c r="F40" s="221"/>
      <c r="G40" s="221"/>
      <c r="H40" s="221"/>
      <c r="I40" s="221"/>
      <c r="J40" s="221"/>
    </row>
    <row r="41" spans="1:10" ht="15.75" x14ac:dyDescent="0.25">
      <c r="A41" s="221"/>
      <c r="B41" s="221"/>
      <c r="C41" s="221"/>
      <c r="D41" s="221"/>
      <c r="E41" s="221"/>
      <c r="F41" s="221"/>
      <c r="G41" s="221"/>
      <c r="H41" s="221"/>
      <c r="I41" s="221"/>
      <c r="J41" s="221"/>
    </row>
    <row r="42" spans="1:10" ht="15.75" x14ac:dyDescent="0.25">
      <c r="A42" s="221"/>
      <c r="B42" s="221"/>
      <c r="C42" s="221"/>
      <c r="D42" s="221"/>
      <c r="E42" s="221"/>
      <c r="F42" s="221"/>
      <c r="G42" s="221"/>
      <c r="H42" s="221"/>
      <c r="I42" s="221"/>
      <c r="J42" s="221"/>
    </row>
    <row r="43" spans="1:10" ht="15.75" x14ac:dyDescent="0.25">
      <c r="A43" s="221"/>
      <c r="B43" s="221"/>
      <c r="C43" s="221"/>
      <c r="D43" s="221"/>
      <c r="E43" s="221"/>
      <c r="F43" s="221"/>
      <c r="G43" s="221"/>
      <c r="H43" s="221"/>
      <c r="I43" s="221"/>
      <c r="J43" s="221"/>
    </row>
    <row r="44" spans="1:10" ht="15.75" x14ac:dyDescent="0.25">
      <c r="A44" s="221"/>
      <c r="B44" s="221"/>
      <c r="C44" s="221"/>
      <c r="D44" s="221"/>
      <c r="E44" s="221"/>
      <c r="F44" s="221"/>
      <c r="G44" s="221"/>
      <c r="H44" s="221"/>
      <c r="I44" s="221"/>
      <c r="J44" s="221"/>
    </row>
    <row r="45" spans="1:10" ht="15.75" x14ac:dyDescent="0.25">
      <c r="A45" s="221"/>
      <c r="B45" s="221"/>
      <c r="C45" s="221"/>
      <c r="D45" s="221"/>
      <c r="E45" s="221"/>
      <c r="F45" s="221"/>
      <c r="G45" s="221"/>
      <c r="H45" s="221"/>
      <c r="I45" s="221"/>
      <c r="J45" s="221"/>
    </row>
    <row r="46" spans="1:10" ht="15.75" x14ac:dyDescent="0.25">
      <c r="A46" s="221"/>
      <c r="B46" s="221"/>
      <c r="C46" s="221"/>
      <c r="D46" s="221"/>
      <c r="E46" s="221"/>
      <c r="F46" s="221"/>
      <c r="G46" s="221"/>
      <c r="H46" s="221"/>
      <c r="I46" s="221"/>
      <c r="J46" s="221"/>
    </row>
    <row r="47" spans="1:10" ht="15.75" x14ac:dyDescent="0.25">
      <c r="A47" s="221"/>
      <c r="B47" s="221"/>
      <c r="C47" s="221"/>
      <c r="D47" s="221"/>
      <c r="E47" s="221"/>
      <c r="F47" s="221"/>
      <c r="G47" s="221"/>
      <c r="H47" s="221"/>
      <c r="I47" s="221"/>
      <c r="J47" s="221"/>
    </row>
    <row r="48" spans="1:10" ht="15.75" x14ac:dyDescent="0.25">
      <c r="A48" s="221"/>
      <c r="B48" s="221"/>
      <c r="C48" s="221"/>
      <c r="D48" s="221"/>
      <c r="E48" s="221"/>
      <c r="F48" s="221"/>
      <c r="G48" s="221"/>
      <c r="H48" s="221"/>
      <c r="I48" s="221"/>
      <c r="J48" s="221"/>
    </row>
    <row r="49" spans="1:10" ht="15.75" x14ac:dyDescent="0.25">
      <c r="A49" s="221"/>
      <c r="B49" s="221"/>
      <c r="C49" s="221"/>
      <c r="D49" s="221"/>
      <c r="E49" s="221"/>
      <c r="F49" s="221"/>
      <c r="G49" s="221"/>
      <c r="H49" s="221"/>
      <c r="I49" s="221"/>
      <c r="J49" s="221"/>
    </row>
    <row r="50" spans="1:10" ht="15.75" x14ac:dyDescent="0.25">
      <c r="A50" s="221"/>
      <c r="B50" s="221"/>
      <c r="C50" s="221"/>
      <c r="D50" s="221"/>
      <c r="E50" s="221"/>
      <c r="F50" s="221"/>
      <c r="G50" s="221"/>
      <c r="H50" s="221"/>
      <c r="I50" s="221"/>
      <c r="J50" s="221"/>
    </row>
    <row r="51" spans="1:10" ht="15.75" x14ac:dyDescent="0.25">
      <c r="A51" s="221"/>
      <c r="B51" s="221"/>
      <c r="C51" s="221"/>
      <c r="D51" s="221"/>
      <c r="E51" s="221"/>
      <c r="F51" s="221"/>
      <c r="G51" s="221"/>
      <c r="H51" s="221"/>
      <c r="I51" s="221"/>
      <c r="J51" s="221"/>
    </row>
    <row r="52" spans="1:10" ht="15.75" x14ac:dyDescent="0.25">
      <c r="A52" s="221"/>
      <c r="B52" s="221"/>
      <c r="C52" s="221"/>
      <c r="D52" s="221"/>
      <c r="E52" s="221"/>
      <c r="F52" s="221"/>
      <c r="G52" s="221"/>
      <c r="H52" s="221"/>
      <c r="I52" s="221"/>
      <c r="J52" s="221"/>
    </row>
  </sheetData>
  <mergeCells count="3">
    <mergeCell ref="A14:B15"/>
    <mergeCell ref="D14:F14"/>
    <mergeCell ref="A21:C21"/>
  </mergeCells>
  <phoneticPr fontId="0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4"/>
  <sheetViews>
    <sheetView workbookViewId="0">
      <selection activeCell="D6" sqref="D6"/>
    </sheetView>
  </sheetViews>
  <sheetFormatPr defaultColWidth="9.140625" defaultRowHeight="15" x14ac:dyDescent="0.2"/>
  <cols>
    <col min="1" max="1" width="10.5703125" style="33" bestFit="1" customWidth="1"/>
    <col min="2" max="2" width="12.42578125" style="33" bestFit="1" customWidth="1"/>
    <col min="3" max="3" width="11.5703125" style="33" bestFit="1" customWidth="1"/>
    <col min="4" max="5" width="13.140625" style="33" bestFit="1" customWidth="1"/>
    <col min="6" max="6" width="11.5703125" style="33" bestFit="1" customWidth="1"/>
    <col min="7" max="7" width="17" style="33" bestFit="1" customWidth="1"/>
    <col min="8" max="8" width="15.5703125" style="33" bestFit="1" customWidth="1"/>
    <col min="9" max="9" width="16.42578125" style="33" customWidth="1"/>
    <col min="10" max="16384" width="9.140625" style="33"/>
  </cols>
  <sheetData>
    <row r="1" spans="1:9" ht="18" x14ac:dyDescent="0.25">
      <c r="A1" s="520" t="s">
        <v>741</v>
      </c>
      <c r="B1" s="520"/>
      <c r="C1" s="520"/>
      <c r="D1" s="520"/>
      <c r="E1" s="520"/>
      <c r="F1" s="520"/>
      <c r="G1" s="520"/>
      <c r="H1" s="247" t="s">
        <v>827</v>
      </c>
      <c r="I1" s="247">
        <v>22500</v>
      </c>
    </row>
    <row r="2" spans="1:9" ht="24.75" customHeight="1" x14ac:dyDescent="0.2">
      <c r="A2" s="188" t="s">
        <v>1</v>
      </c>
      <c r="B2" s="188" t="s">
        <v>828</v>
      </c>
      <c r="C2" s="188" t="s">
        <v>114</v>
      </c>
      <c r="D2" s="188" t="s">
        <v>347</v>
      </c>
      <c r="E2" s="188" t="s">
        <v>829</v>
      </c>
      <c r="F2" s="188" t="s">
        <v>116</v>
      </c>
      <c r="G2" s="188" t="s">
        <v>830</v>
      </c>
      <c r="H2" s="188" t="s">
        <v>210</v>
      </c>
      <c r="I2" s="188" t="s">
        <v>348</v>
      </c>
    </row>
    <row r="3" spans="1:9" x14ac:dyDescent="0.2">
      <c r="A3" s="35">
        <v>1</v>
      </c>
      <c r="B3" s="37" t="s">
        <v>831</v>
      </c>
      <c r="C3" s="37"/>
      <c r="D3" s="36">
        <v>42119</v>
      </c>
      <c r="E3" s="37"/>
      <c r="F3" s="37">
        <v>500</v>
      </c>
      <c r="G3" s="37"/>
      <c r="H3" s="37"/>
      <c r="I3" s="37"/>
    </row>
    <row r="4" spans="1:9" x14ac:dyDescent="0.2">
      <c r="A4" s="35">
        <v>2</v>
      </c>
      <c r="B4" s="37" t="s">
        <v>832</v>
      </c>
      <c r="C4" s="37"/>
      <c r="D4" s="36">
        <v>42139</v>
      </c>
      <c r="E4" s="37"/>
      <c r="F4" s="37">
        <v>400</v>
      </c>
      <c r="G4" s="37"/>
      <c r="H4" s="37"/>
      <c r="I4" s="37"/>
    </row>
    <row r="5" spans="1:9" x14ac:dyDescent="0.2">
      <c r="A5" s="35">
        <v>3</v>
      </c>
      <c r="B5" s="37" t="s">
        <v>833</v>
      </c>
      <c r="C5" s="37"/>
      <c r="D5" s="36">
        <v>42105</v>
      </c>
      <c r="E5" s="37"/>
      <c r="F5" s="37">
        <v>600</v>
      </c>
      <c r="G5" s="37"/>
      <c r="H5" s="37"/>
      <c r="I5" s="37"/>
    </row>
    <row r="6" spans="1:9" x14ac:dyDescent="0.2">
      <c r="A6" s="35">
        <v>4</v>
      </c>
      <c r="B6" s="37" t="s">
        <v>834</v>
      </c>
      <c r="C6" s="37"/>
      <c r="D6" s="36">
        <v>42147</v>
      </c>
      <c r="E6" s="37"/>
      <c r="F6" s="37">
        <v>800</v>
      </c>
      <c r="G6" s="37"/>
      <c r="H6" s="37"/>
      <c r="I6" s="37"/>
    </row>
    <row r="7" spans="1:9" x14ac:dyDescent="0.2">
      <c r="A7" s="35">
        <v>5</v>
      </c>
      <c r="B7" s="37" t="s">
        <v>835</v>
      </c>
      <c r="C7" s="37"/>
      <c r="D7" s="36">
        <v>42159</v>
      </c>
      <c r="E7" s="37"/>
      <c r="F7" s="37">
        <v>100</v>
      </c>
      <c r="G7" s="37"/>
      <c r="H7" s="37"/>
      <c r="I7" s="37"/>
    </row>
    <row r="8" spans="1:9" x14ac:dyDescent="0.2">
      <c r="A8" s="35">
        <v>6</v>
      </c>
      <c r="B8" s="37" t="s">
        <v>836</v>
      </c>
      <c r="C8" s="37"/>
      <c r="D8" s="36">
        <v>42051</v>
      </c>
      <c r="E8" s="37"/>
      <c r="F8" s="37">
        <v>250</v>
      </c>
      <c r="G8" s="37"/>
      <c r="H8" s="37"/>
      <c r="I8" s="37"/>
    </row>
    <row r="9" spans="1:9" x14ac:dyDescent="0.2">
      <c r="A9" s="35">
        <v>7</v>
      </c>
      <c r="B9" s="37" t="s">
        <v>837</v>
      </c>
      <c r="C9" s="37"/>
      <c r="D9" s="36">
        <v>42082</v>
      </c>
      <c r="E9" s="37"/>
      <c r="F9" s="37">
        <v>460</v>
      </c>
      <c r="G9" s="37"/>
      <c r="H9" s="37"/>
      <c r="I9" s="37"/>
    </row>
    <row r="10" spans="1:9" x14ac:dyDescent="0.2">
      <c r="A10" s="35">
        <v>8</v>
      </c>
      <c r="B10" s="37" t="s">
        <v>838</v>
      </c>
      <c r="C10" s="37"/>
      <c r="D10" s="36">
        <v>42158</v>
      </c>
      <c r="E10" s="37"/>
      <c r="F10" s="37">
        <v>8000</v>
      </c>
      <c r="G10" s="37"/>
      <c r="H10" s="37"/>
      <c r="I10" s="37"/>
    </row>
    <row r="12" spans="1:9" x14ac:dyDescent="0.2">
      <c r="A12" s="586" t="s">
        <v>219</v>
      </c>
      <c r="B12" s="586"/>
      <c r="C12" s="586" t="s">
        <v>839</v>
      </c>
      <c r="D12" s="586"/>
    </row>
    <row r="13" spans="1:9" ht="15.75" x14ac:dyDescent="0.25">
      <c r="A13" s="250" t="s">
        <v>130</v>
      </c>
      <c r="B13" s="250" t="s">
        <v>114</v>
      </c>
      <c r="C13" s="250" t="s">
        <v>332</v>
      </c>
      <c r="D13" s="250" t="s">
        <v>840</v>
      </c>
      <c r="G13" s="248" t="s">
        <v>130</v>
      </c>
      <c r="H13" s="248" t="s">
        <v>348</v>
      </c>
    </row>
    <row r="14" spans="1:9" x14ac:dyDescent="0.2">
      <c r="A14" s="37" t="s">
        <v>841</v>
      </c>
      <c r="B14" s="37" t="s">
        <v>846</v>
      </c>
      <c r="C14" s="37">
        <v>250</v>
      </c>
      <c r="D14" s="37">
        <v>350</v>
      </c>
      <c r="G14" s="37" t="s">
        <v>841</v>
      </c>
      <c r="H14" s="37"/>
    </row>
    <row r="15" spans="1:9" x14ac:dyDescent="0.2">
      <c r="A15" s="37" t="s">
        <v>842</v>
      </c>
      <c r="B15" s="37" t="s">
        <v>842</v>
      </c>
      <c r="C15" s="37">
        <v>310</v>
      </c>
      <c r="D15" s="37">
        <v>400</v>
      </c>
      <c r="G15" s="37" t="s">
        <v>842</v>
      </c>
      <c r="H15" s="37"/>
    </row>
    <row r="16" spans="1:9" x14ac:dyDescent="0.2">
      <c r="A16" s="37" t="s">
        <v>843</v>
      </c>
      <c r="B16" s="37" t="s">
        <v>847</v>
      </c>
      <c r="C16" s="37">
        <v>10</v>
      </c>
      <c r="D16" s="37">
        <v>15</v>
      </c>
      <c r="G16" s="37" t="s">
        <v>843</v>
      </c>
      <c r="H16" s="37"/>
    </row>
    <row r="17" spans="1:8" x14ac:dyDescent="0.2">
      <c r="A17" s="37" t="s">
        <v>844</v>
      </c>
      <c r="B17" s="37" t="s">
        <v>848</v>
      </c>
      <c r="C17" s="37">
        <v>100</v>
      </c>
      <c r="D17" s="37">
        <v>200</v>
      </c>
      <c r="G17" s="37" t="s">
        <v>844</v>
      </c>
      <c r="H17" s="37"/>
    </row>
    <row r="18" spans="1:8" x14ac:dyDescent="0.2">
      <c r="A18" s="37" t="s">
        <v>845</v>
      </c>
      <c r="B18" s="37" t="s">
        <v>849</v>
      </c>
      <c r="C18" s="37">
        <v>16</v>
      </c>
      <c r="D18" s="37">
        <v>20</v>
      </c>
      <c r="G18" s="37" t="s">
        <v>845</v>
      </c>
      <c r="H18" s="37"/>
    </row>
    <row r="20" spans="1:8" x14ac:dyDescent="0.2">
      <c r="A20" s="587" t="s">
        <v>229</v>
      </c>
      <c r="B20" s="587"/>
    </row>
    <row r="21" spans="1:8" x14ac:dyDescent="0.2">
      <c r="A21" s="585" t="s">
        <v>850</v>
      </c>
      <c r="B21" s="256" t="s">
        <v>915</v>
      </c>
      <c r="C21" s="256" t="s">
        <v>916</v>
      </c>
      <c r="D21" s="257" t="s">
        <v>851</v>
      </c>
      <c r="E21" s="256" t="s">
        <v>917</v>
      </c>
      <c r="F21" s="256" t="s">
        <v>918</v>
      </c>
      <c r="G21" s="257" t="s">
        <v>852</v>
      </c>
      <c r="H21" s="257" t="s">
        <v>853</v>
      </c>
    </row>
    <row r="22" spans="1:8" x14ac:dyDescent="0.2">
      <c r="A22" s="527"/>
      <c r="B22" s="35" t="s">
        <v>854</v>
      </c>
      <c r="C22" s="35" t="s">
        <v>855</v>
      </c>
      <c r="D22" s="35" t="s">
        <v>856</v>
      </c>
      <c r="E22" s="35" t="s">
        <v>857</v>
      </c>
      <c r="F22" s="35" t="s">
        <v>858</v>
      </c>
      <c r="G22" s="35" t="s">
        <v>859</v>
      </c>
      <c r="H22" s="35" t="s">
        <v>860</v>
      </c>
    </row>
    <row r="24" spans="1:8" ht="15.75" x14ac:dyDescent="0.25">
      <c r="A24" s="32" t="s">
        <v>952</v>
      </c>
    </row>
  </sheetData>
  <mergeCells count="5">
    <mergeCell ref="A21:A22"/>
    <mergeCell ref="A1:G1"/>
    <mergeCell ref="A12:B12"/>
    <mergeCell ref="C12:D12"/>
    <mergeCell ref="A20:B20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23"/>
  <sheetViews>
    <sheetView workbookViewId="0">
      <selection activeCell="D6" sqref="D6"/>
    </sheetView>
  </sheetViews>
  <sheetFormatPr defaultRowHeight="12.75" x14ac:dyDescent="0.2"/>
  <cols>
    <col min="6" max="6" width="10.5703125" customWidth="1"/>
    <col min="7" max="7" width="11.42578125" customWidth="1"/>
    <col min="8" max="8" width="17" bestFit="1" customWidth="1"/>
    <col min="11" max="11" width="17.42578125" customWidth="1"/>
  </cols>
  <sheetData>
    <row r="1" spans="1:11" ht="21" thickBot="1" x14ac:dyDescent="0.35">
      <c r="A1" s="516" t="s">
        <v>741</v>
      </c>
      <c r="B1" s="516"/>
      <c r="C1" s="516"/>
      <c r="D1" s="516"/>
      <c r="E1" s="516"/>
      <c r="F1" s="516"/>
      <c r="G1" s="516"/>
      <c r="H1" s="516"/>
    </row>
    <row r="2" spans="1:11" ht="31.5" x14ac:dyDescent="0.25">
      <c r="A2" s="246" t="s">
        <v>1</v>
      </c>
      <c r="B2" s="244" t="s">
        <v>350</v>
      </c>
      <c r="C2" s="244" t="s">
        <v>246</v>
      </c>
      <c r="D2" s="244" t="s">
        <v>742</v>
      </c>
      <c r="E2" s="244" t="s">
        <v>351</v>
      </c>
      <c r="F2" s="244" t="s">
        <v>743</v>
      </c>
      <c r="G2" s="244" t="s">
        <v>744</v>
      </c>
      <c r="H2" s="245" t="s">
        <v>745</v>
      </c>
      <c r="I2" s="13"/>
      <c r="J2" s="258" t="s">
        <v>246</v>
      </c>
      <c r="K2" s="259" t="s">
        <v>745</v>
      </c>
    </row>
    <row r="3" spans="1:11" ht="15" x14ac:dyDescent="0.2">
      <c r="A3" s="20">
        <v>1</v>
      </c>
      <c r="B3" s="11" t="s">
        <v>747</v>
      </c>
      <c r="C3" s="287"/>
      <c r="D3" s="287"/>
      <c r="E3" s="11">
        <v>35</v>
      </c>
      <c r="F3" s="287"/>
      <c r="G3" s="287"/>
      <c r="H3" s="289"/>
      <c r="I3" s="13"/>
      <c r="J3" s="20" t="s">
        <v>763</v>
      </c>
      <c r="K3" s="289"/>
    </row>
    <row r="4" spans="1:11" ht="15" x14ac:dyDescent="0.2">
      <c r="A4" s="20">
        <v>2</v>
      </c>
      <c r="B4" s="11" t="s">
        <v>749</v>
      </c>
      <c r="C4" s="287"/>
      <c r="D4" s="287"/>
      <c r="E4" s="11">
        <v>35</v>
      </c>
      <c r="F4" s="287"/>
      <c r="G4" s="287"/>
      <c r="H4" s="289"/>
      <c r="I4" s="13"/>
      <c r="J4" s="20" t="s">
        <v>762</v>
      </c>
      <c r="K4" s="289"/>
    </row>
    <row r="5" spans="1:11" ht="15.75" thickBot="1" x14ac:dyDescent="0.25">
      <c r="A5" s="20">
        <v>3</v>
      </c>
      <c r="B5" s="11" t="s">
        <v>752</v>
      </c>
      <c r="C5" s="287"/>
      <c r="D5" s="287"/>
      <c r="E5" s="11">
        <v>40</v>
      </c>
      <c r="F5" s="287"/>
      <c r="G5" s="287"/>
      <c r="H5" s="289"/>
      <c r="I5" s="13"/>
      <c r="J5" s="22" t="s">
        <v>764</v>
      </c>
      <c r="K5" s="290"/>
    </row>
    <row r="6" spans="1:11" ht="15" x14ac:dyDescent="0.2">
      <c r="A6" s="20">
        <v>4</v>
      </c>
      <c r="B6" s="11" t="s">
        <v>746</v>
      </c>
      <c r="C6" s="287"/>
      <c r="D6" s="287"/>
      <c r="E6" s="11">
        <v>50</v>
      </c>
      <c r="F6" s="287"/>
      <c r="G6" s="287"/>
      <c r="H6" s="289"/>
      <c r="I6" s="13"/>
      <c r="J6" s="13"/>
      <c r="K6" s="13"/>
    </row>
    <row r="7" spans="1:11" ht="15" x14ac:dyDescent="0.2">
      <c r="A7" s="20">
        <v>5</v>
      </c>
      <c r="B7" s="11" t="s">
        <v>751</v>
      </c>
      <c r="C7" s="287"/>
      <c r="D7" s="287"/>
      <c r="E7" s="11">
        <v>50</v>
      </c>
      <c r="F7" s="287"/>
      <c r="G7" s="287"/>
      <c r="H7" s="289"/>
      <c r="I7" s="13"/>
      <c r="J7" s="13"/>
      <c r="K7" s="13"/>
    </row>
    <row r="8" spans="1:11" ht="15" x14ac:dyDescent="0.2">
      <c r="A8" s="20">
        <v>6</v>
      </c>
      <c r="B8" s="11" t="s">
        <v>755</v>
      </c>
      <c r="C8" s="287"/>
      <c r="D8" s="287"/>
      <c r="E8" s="11">
        <v>65</v>
      </c>
      <c r="F8" s="287"/>
      <c r="G8" s="287"/>
      <c r="H8" s="289"/>
      <c r="I8" s="13"/>
      <c r="J8" s="13"/>
      <c r="K8" s="13"/>
    </row>
    <row r="9" spans="1:11" ht="15" x14ac:dyDescent="0.2">
      <c r="A9" s="20">
        <v>7</v>
      </c>
      <c r="B9" s="11" t="s">
        <v>750</v>
      </c>
      <c r="C9" s="287"/>
      <c r="D9" s="287"/>
      <c r="E9" s="11">
        <v>70</v>
      </c>
      <c r="F9" s="287"/>
      <c r="G9" s="287"/>
      <c r="H9" s="289"/>
      <c r="I9" s="13"/>
      <c r="J9" s="13"/>
      <c r="K9" s="13"/>
    </row>
    <row r="10" spans="1:11" ht="15" x14ac:dyDescent="0.2">
      <c r="A10" s="20">
        <v>8</v>
      </c>
      <c r="B10" s="11" t="s">
        <v>753</v>
      </c>
      <c r="C10" s="287"/>
      <c r="D10" s="287"/>
      <c r="E10" s="11">
        <v>30</v>
      </c>
      <c r="F10" s="287"/>
      <c r="G10" s="287"/>
      <c r="H10" s="289"/>
      <c r="I10" s="13"/>
      <c r="J10" s="13"/>
      <c r="K10" s="13"/>
    </row>
    <row r="11" spans="1:11" ht="15" x14ac:dyDescent="0.2">
      <c r="A11" s="20">
        <v>9</v>
      </c>
      <c r="B11" s="11" t="s">
        <v>748</v>
      </c>
      <c r="C11" s="287"/>
      <c r="D11" s="287"/>
      <c r="E11" s="11">
        <v>60</v>
      </c>
      <c r="F11" s="287"/>
      <c r="G11" s="287"/>
      <c r="H11" s="289"/>
      <c r="I11" s="13"/>
      <c r="J11" s="13"/>
      <c r="K11" s="13"/>
    </row>
    <row r="12" spans="1:11" ht="15" x14ac:dyDescent="0.2">
      <c r="A12" s="20">
        <v>10</v>
      </c>
      <c r="B12" s="11" t="s">
        <v>754</v>
      </c>
      <c r="C12" s="287"/>
      <c r="D12" s="287"/>
      <c r="E12" s="11">
        <v>70</v>
      </c>
      <c r="F12" s="287"/>
      <c r="G12" s="287"/>
      <c r="H12" s="289"/>
      <c r="I12" s="13"/>
      <c r="J12" s="13"/>
      <c r="K12" s="13"/>
    </row>
    <row r="13" spans="1:11" ht="15.75" thickBot="1" x14ac:dyDescent="0.25">
      <c r="A13" s="590" t="s">
        <v>520</v>
      </c>
      <c r="B13" s="591"/>
      <c r="C13" s="591"/>
      <c r="D13" s="591"/>
      <c r="E13" s="591"/>
      <c r="F13" s="288"/>
      <c r="G13" s="288"/>
      <c r="H13" s="290"/>
      <c r="I13" s="13"/>
      <c r="J13" s="13"/>
      <c r="K13" s="13"/>
    </row>
    <row r="14" spans="1:11" ht="15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16.5" thickBot="1" x14ac:dyDescent="0.3">
      <c r="A15" s="588" t="s">
        <v>756</v>
      </c>
      <c r="B15" s="588"/>
      <c r="C15" s="588"/>
      <c r="D15" s="588"/>
      <c r="E15" s="13"/>
      <c r="F15" s="13"/>
      <c r="G15" s="589" t="s">
        <v>914</v>
      </c>
      <c r="H15" s="589"/>
      <c r="I15" s="589"/>
      <c r="J15" s="589"/>
      <c r="K15" s="13"/>
    </row>
    <row r="16" spans="1:11" ht="31.5" x14ac:dyDescent="0.25">
      <c r="A16" s="260" t="s">
        <v>350</v>
      </c>
      <c r="B16" s="244" t="s">
        <v>246</v>
      </c>
      <c r="C16" s="244" t="s">
        <v>758</v>
      </c>
      <c r="D16" s="245" t="s">
        <v>757</v>
      </c>
      <c r="E16" s="261"/>
      <c r="F16" s="13"/>
      <c r="G16" s="260" t="s">
        <v>376</v>
      </c>
      <c r="H16" s="262" t="s">
        <v>44</v>
      </c>
      <c r="I16" s="262" t="s">
        <v>319</v>
      </c>
      <c r="J16" s="263" t="s">
        <v>232</v>
      </c>
      <c r="K16" s="13"/>
    </row>
    <row r="17" spans="1:11" ht="15.75" x14ac:dyDescent="0.25">
      <c r="A17" s="20" t="s">
        <v>44</v>
      </c>
      <c r="B17" s="11" t="s">
        <v>762</v>
      </c>
      <c r="C17" s="11">
        <v>3000</v>
      </c>
      <c r="D17" s="21">
        <v>3500</v>
      </c>
      <c r="E17" s="13"/>
      <c r="F17" s="13"/>
      <c r="G17" s="253" t="s">
        <v>759</v>
      </c>
      <c r="H17" s="264">
        <v>5.0000000000000001E-3</v>
      </c>
      <c r="I17" s="264">
        <v>0.01</v>
      </c>
      <c r="J17" s="265">
        <v>1.4999999999999999E-2</v>
      </c>
      <c r="K17" s="13"/>
    </row>
    <row r="18" spans="1:11" ht="15.75" x14ac:dyDescent="0.25">
      <c r="A18" s="20" t="s">
        <v>319</v>
      </c>
      <c r="B18" s="11" t="s">
        <v>763</v>
      </c>
      <c r="C18" s="11">
        <v>4000</v>
      </c>
      <c r="D18" s="21">
        <v>4000</v>
      </c>
      <c r="E18" s="13"/>
      <c r="F18" s="13"/>
      <c r="G18" s="253" t="s">
        <v>760</v>
      </c>
      <c r="H18" s="264">
        <v>6.0000000000000001E-3</v>
      </c>
      <c r="I18" s="264">
        <v>1.2E-2</v>
      </c>
      <c r="J18" s="265">
        <v>1.7999999999999999E-2</v>
      </c>
      <c r="K18" s="13"/>
    </row>
    <row r="19" spans="1:11" ht="16.5" thickBot="1" x14ac:dyDescent="0.3">
      <c r="A19" s="22" t="s">
        <v>232</v>
      </c>
      <c r="B19" s="18" t="s">
        <v>764</v>
      </c>
      <c r="C19" s="18">
        <v>10000</v>
      </c>
      <c r="D19" s="19">
        <v>11000</v>
      </c>
      <c r="E19" s="13"/>
      <c r="F19" s="13"/>
      <c r="G19" s="254" t="s">
        <v>761</v>
      </c>
      <c r="H19" s="266">
        <v>7.0000000000000001E-3</v>
      </c>
      <c r="I19" s="266">
        <v>1.4E-2</v>
      </c>
      <c r="J19" s="267">
        <v>2.1000000000000001E-2</v>
      </c>
      <c r="K19" s="13"/>
    </row>
    <row r="20" spans="1:11" ht="15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15.75" x14ac:dyDescent="0.25">
      <c r="A22" s="431"/>
      <c r="B22" s="431"/>
      <c r="C22" s="431"/>
      <c r="D22" s="431"/>
      <c r="E22" s="431"/>
      <c r="F22" s="431"/>
      <c r="G22" s="431"/>
      <c r="H22" s="431"/>
      <c r="I22" s="13"/>
      <c r="J22" s="13"/>
      <c r="K22" s="13"/>
    </row>
    <row r="23" spans="1:11" x14ac:dyDescent="0.2">
      <c r="A23" s="201"/>
      <c r="B23" s="201"/>
      <c r="C23" s="201"/>
      <c r="D23" s="201"/>
      <c r="E23" s="201"/>
      <c r="F23" s="201"/>
      <c r="G23" s="201"/>
      <c r="H23" s="201"/>
    </row>
  </sheetData>
  <mergeCells count="4">
    <mergeCell ref="A1:H1"/>
    <mergeCell ref="A15:D15"/>
    <mergeCell ref="G15:J15"/>
    <mergeCell ref="A13:E13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39"/>
  <sheetViews>
    <sheetView workbookViewId="0">
      <selection activeCell="D6" sqref="D6"/>
    </sheetView>
  </sheetViews>
  <sheetFormatPr defaultRowHeight="12.75" x14ac:dyDescent="0.2"/>
  <cols>
    <col min="1" max="1" width="4.28515625" bestFit="1" customWidth="1"/>
    <col min="2" max="2" width="12.85546875" bestFit="1" customWidth="1"/>
    <col min="3" max="3" width="18.42578125" bestFit="1" customWidth="1"/>
    <col min="4" max="4" width="12.7109375" bestFit="1" customWidth="1"/>
    <col min="5" max="5" width="12.5703125" bestFit="1" customWidth="1"/>
    <col min="6" max="6" width="11.5703125" bestFit="1" customWidth="1"/>
    <col min="7" max="7" width="11.85546875" customWidth="1"/>
    <col min="8" max="8" width="20.7109375" customWidth="1"/>
  </cols>
  <sheetData>
    <row r="1" spans="1:10" ht="23.25" customHeight="1" x14ac:dyDescent="0.2">
      <c r="A1" s="592" t="s">
        <v>953</v>
      </c>
      <c r="B1" s="592"/>
      <c r="C1" s="592"/>
      <c r="D1" s="592"/>
      <c r="E1" s="592"/>
      <c r="F1" s="592"/>
      <c r="G1" s="592"/>
      <c r="H1" s="592"/>
    </row>
    <row r="2" spans="1:10" ht="31.5" x14ac:dyDescent="0.2">
      <c r="A2" s="432" t="s">
        <v>54</v>
      </c>
      <c r="B2" s="432" t="s">
        <v>112</v>
      </c>
      <c r="C2" s="432" t="s">
        <v>114</v>
      </c>
      <c r="D2" s="432" t="s">
        <v>115</v>
      </c>
      <c r="E2" s="433" t="s">
        <v>950</v>
      </c>
      <c r="F2" s="432" t="s">
        <v>116</v>
      </c>
      <c r="G2" s="433" t="s">
        <v>117</v>
      </c>
      <c r="H2" s="433" t="s">
        <v>118</v>
      </c>
    </row>
    <row r="3" spans="1:10" ht="15" x14ac:dyDescent="0.2">
      <c r="A3" s="10">
        <v>1</v>
      </c>
      <c r="B3" s="11" t="s">
        <v>119</v>
      </c>
      <c r="C3" s="287"/>
      <c r="D3" s="12">
        <v>42075</v>
      </c>
      <c r="E3" s="287"/>
      <c r="F3" s="287"/>
      <c r="G3" s="287"/>
      <c r="H3" s="287"/>
      <c r="I3" s="9">
        <f>G3*IF(F3&lt;10,F3,10+(F3-10)*96%)</f>
        <v>0</v>
      </c>
      <c r="J3" s="9"/>
    </row>
    <row r="4" spans="1:10" ht="15" x14ac:dyDescent="0.2">
      <c r="A4" s="10">
        <v>2</v>
      </c>
      <c r="B4" s="11" t="s">
        <v>120</v>
      </c>
      <c r="C4" s="287"/>
      <c r="D4" s="12">
        <v>42077</v>
      </c>
      <c r="E4" s="287"/>
      <c r="F4" s="287"/>
      <c r="G4" s="287"/>
      <c r="H4" s="287"/>
      <c r="I4" s="9">
        <f t="shared" ref="I4:I12" si="0">G4*IF(F4&lt;10,F4,10+(F4-10)*96%)</f>
        <v>0</v>
      </c>
      <c r="J4" s="9"/>
    </row>
    <row r="5" spans="1:10" ht="15" x14ac:dyDescent="0.2">
      <c r="A5" s="10">
        <v>3</v>
      </c>
      <c r="B5" s="11" t="s">
        <v>121</v>
      </c>
      <c r="C5" s="287"/>
      <c r="D5" s="12">
        <v>42079</v>
      </c>
      <c r="E5" s="287"/>
      <c r="F5" s="287"/>
      <c r="G5" s="287"/>
      <c r="H5" s="287"/>
      <c r="I5" s="9">
        <f t="shared" si="0"/>
        <v>0</v>
      </c>
      <c r="J5" s="9"/>
    </row>
    <row r="6" spans="1:10" ht="15" x14ac:dyDescent="0.2">
      <c r="A6" s="10">
        <v>4</v>
      </c>
      <c r="B6" s="11" t="s">
        <v>122</v>
      </c>
      <c r="C6" s="287"/>
      <c r="D6" s="12">
        <v>42095</v>
      </c>
      <c r="E6" s="287"/>
      <c r="F6" s="287"/>
      <c r="G6" s="287"/>
      <c r="H6" s="287"/>
      <c r="I6" s="9">
        <f t="shared" si="0"/>
        <v>0</v>
      </c>
      <c r="J6" s="9"/>
    </row>
    <row r="7" spans="1:10" ht="15" x14ac:dyDescent="0.2">
      <c r="A7" s="10">
        <v>5</v>
      </c>
      <c r="B7" s="11" t="s">
        <v>123</v>
      </c>
      <c r="C7" s="287"/>
      <c r="D7" s="12">
        <v>42096</v>
      </c>
      <c r="E7" s="287"/>
      <c r="F7" s="287"/>
      <c r="G7" s="287"/>
      <c r="H7" s="287"/>
      <c r="I7" s="9">
        <f t="shared" si="0"/>
        <v>0</v>
      </c>
      <c r="J7" s="9"/>
    </row>
    <row r="8" spans="1:10" ht="15" x14ac:dyDescent="0.2">
      <c r="A8" s="10">
        <v>6</v>
      </c>
      <c r="B8" s="11" t="s">
        <v>124</v>
      </c>
      <c r="C8" s="287"/>
      <c r="D8" s="12">
        <v>42102</v>
      </c>
      <c r="E8" s="287"/>
      <c r="F8" s="287"/>
      <c r="G8" s="287"/>
      <c r="H8" s="287"/>
      <c r="I8" s="9">
        <f t="shared" si="0"/>
        <v>0</v>
      </c>
      <c r="J8" s="9"/>
    </row>
    <row r="9" spans="1:10" ht="15" x14ac:dyDescent="0.2">
      <c r="A9" s="10">
        <v>7</v>
      </c>
      <c r="B9" s="11" t="s">
        <v>125</v>
      </c>
      <c r="C9" s="287"/>
      <c r="D9" s="12">
        <v>42106</v>
      </c>
      <c r="E9" s="287"/>
      <c r="F9" s="287"/>
      <c r="G9" s="287"/>
      <c r="H9" s="287"/>
      <c r="I9" s="9">
        <f t="shared" si="0"/>
        <v>0</v>
      </c>
      <c r="J9" s="9"/>
    </row>
    <row r="10" spans="1:10" ht="15" x14ac:dyDescent="0.2">
      <c r="A10" s="10">
        <v>8</v>
      </c>
      <c r="B10" s="11" t="s">
        <v>126</v>
      </c>
      <c r="C10" s="287"/>
      <c r="D10" s="12">
        <v>42123</v>
      </c>
      <c r="E10" s="287"/>
      <c r="F10" s="287"/>
      <c r="G10" s="287"/>
      <c r="H10" s="287"/>
      <c r="I10" s="9">
        <f t="shared" si="0"/>
        <v>0</v>
      </c>
      <c r="J10" s="9"/>
    </row>
    <row r="11" spans="1:10" ht="15" x14ac:dyDescent="0.2">
      <c r="A11" s="10">
        <v>9</v>
      </c>
      <c r="B11" s="11" t="s">
        <v>127</v>
      </c>
      <c r="C11" s="287"/>
      <c r="D11" s="12">
        <v>42128</v>
      </c>
      <c r="E11" s="287"/>
      <c r="F11" s="287"/>
      <c r="G11" s="287"/>
      <c r="H11" s="287"/>
      <c r="I11" s="9">
        <f t="shared" si="0"/>
        <v>0</v>
      </c>
      <c r="J11" s="9"/>
    </row>
    <row r="12" spans="1:10" ht="15" x14ac:dyDescent="0.2">
      <c r="A12" s="10">
        <v>10</v>
      </c>
      <c r="B12" s="11" t="s">
        <v>128</v>
      </c>
      <c r="C12" s="287"/>
      <c r="D12" s="12">
        <v>42139</v>
      </c>
      <c r="E12" s="287"/>
      <c r="F12" s="287"/>
      <c r="G12" s="287"/>
      <c r="H12" s="287"/>
      <c r="I12" s="9">
        <f t="shared" si="0"/>
        <v>0</v>
      </c>
      <c r="J12" s="9"/>
    </row>
    <row r="13" spans="1:10" ht="15" x14ac:dyDescent="0.2">
      <c r="A13" s="13"/>
      <c r="B13" s="13"/>
      <c r="C13" s="13"/>
      <c r="D13" s="13"/>
      <c r="E13" s="13"/>
      <c r="F13" s="13"/>
      <c r="G13" s="13"/>
      <c r="H13" s="13"/>
    </row>
    <row r="14" spans="1:10" ht="15.75" x14ac:dyDescent="0.25">
      <c r="A14" s="13"/>
      <c r="B14" s="593" t="s">
        <v>129</v>
      </c>
      <c r="C14" s="593"/>
      <c r="D14" s="593"/>
      <c r="E14" s="593"/>
      <c r="F14" s="593"/>
      <c r="G14" s="13"/>
      <c r="H14" s="13"/>
    </row>
    <row r="15" spans="1:10" ht="47.25" x14ac:dyDescent="0.2">
      <c r="A15" s="13"/>
      <c r="B15" s="430" t="s">
        <v>130</v>
      </c>
      <c r="C15" s="430" t="s">
        <v>114</v>
      </c>
      <c r="D15" s="189" t="s">
        <v>131</v>
      </c>
      <c r="E15" s="189" t="s">
        <v>132</v>
      </c>
      <c r="F15" s="189" t="s">
        <v>620</v>
      </c>
      <c r="G15" s="13"/>
      <c r="H15" s="13"/>
    </row>
    <row r="16" spans="1:10" ht="15" x14ac:dyDescent="0.2">
      <c r="A16" s="13"/>
      <c r="B16" s="11" t="s">
        <v>133</v>
      </c>
      <c r="C16" s="11" t="s">
        <v>134</v>
      </c>
      <c r="D16" s="11">
        <v>2620</v>
      </c>
      <c r="E16" s="11">
        <v>2350</v>
      </c>
      <c r="F16" s="273" t="s">
        <v>1133</v>
      </c>
      <c r="G16" s="13"/>
      <c r="H16" s="13"/>
    </row>
    <row r="17" spans="1:8" ht="15" x14ac:dyDescent="0.2">
      <c r="A17" s="13"/>
      <c r="B17" s="11" t="s">
        <v>135</v>
      </c>
      <c r="C17" s="11" t="s">
        <v>141</v>
      </c>
      <c r="D17" s="11">
        <v>2060</v>
      </c>
      <c r="E17" s="11">
        <v>2690</v>
      </c>
      <c r="F17" s="273" t="s">
        <v>1133</v>
      </c>
      <c r="G17" s="13"/>
      <c r="H17" s="13"/>
    </row>
    <row r="18" spans="1:8" ht="15" x14ac:dyDescent="0.2">
      <c r="A18" s="13"/>
      <c r="B18" s="11" t="s">
        <v>136</v>
      </c>
      <c r="C18" s="11" t="s">
        <v>142</v>
      </c>
      <c r="D18" s="11">
        <v>3770</v>
      </c>
      <c r="E18" s="11">
        <v>3290</v>
      </c>
      <c r="F18" s="273" t="s">
        <v>1133</v>
      </c>
      <c r="G18" s="13"/>
      <c r="H18" s="13"/>
    </row>
    <row r="19" spans="1:8" ht="15" x14ac:dyDescent="0.2">
      <c r="A19" s="13"/>
      <c r="B19" s="11" t="s">
        <v>137</v>
      </c>
      <c r="C19" s="11" t="s">
        <v>143</v>
      </c>
      <c r="D19" s="11">
        <v>3970</v>
      </c>
      <c r="E19" s="11">
        <v>3490</v>
      </c>
      <c r="F19" s="273" t="s">
        <v>1133</v>
      </c>
      <c r="G19" s="13"/>
      <c r="H19" s="13"/>
    </row>
    <row r="20" spans="1:8" ht="15" x14ac:dyDescent="0.2">
      <c r="A20" s="13"/>
      <c r="B20" s="11" t="s">
        <v>138</v>
      </c>
      <c r="C20" s="11" t="s">
        <v>144</v>
      </c>
      <c r="D20" s="11">
        <v>2810</v>
      </c>
      <c r="E20" s="11">
        <v>2490</v>
      </c>
      <c r="F20" s="273" t="s">
        <v>1133</v>
      </c>
      <c r="G20" s="13"/>
      <c r="H20" s="13"/>
    </row>
    <row r="21" spans="1:8" ht="15" x14ac:dyDescent="0.2">
      <c r="A21" s="13"/>
      <c r="B21" s="11" t="s">
        <v>139</v>
      </c>
      <c r="C21" s="11" t="s">
        <v>145</v>
      </c>
      <c r="D21" s="11">
        <v>3170</v>
      </c>
      <c r="E21" s="11">
        <v>2890</v>
      </c>
      <c r="F21" s="273" t="s">
        <v>1133</v>
      </c>
      <c r="G21" s="13"/>
      <c r="H21" s="13"/>
    </row>
    <row r="22" spans="1:8" ht="15" x14ac:dyDescent="0.2">
      <c r="A22" s="13"/>
      <c r="B22" s="11" t="s">
        <v>140</v>
      </c>
      <c r="C22" s="11" t="s">
        <v>146</v>
      </c>
      <c r="D22" s="11">
        <v>4580</v>
      </c>
      <c r="E22" s="11">
        <v>3890</v>
      </c>
      <c r="F22" s="273" t="s">
        <v>1133</v>
      </c>
      <c r="G22" s="13"/>
      <c r="H22" s="13"/>
    </row>
    <row r="23" spans="1:8" ht="15" x14ac:dyDescent="0.2">
      <c r="A23" s="13"/>
      <c r="B23" s="13"/>
      <c r="C23" s="13"/>
      <c r="D23" s="13"/>
      <c r="E23" s="13"/>
      <c r="F23" s="13"/>
      <c r="G23" s="13"/>
      <c r="H23" s="13"/>
    </row>
    <row r="24" spans="1:8" ht="15" x14ac:dyDescent="0.25">
      <c r="A24" s="434" t="s">
        <v>1135</v>
      </c>
    </row>
    <row r="31" spans="1:8" ht="15" x14ac:dyDescent="0.25">
      <c r="A31" s="434" t="s">
        <v>1134</v>
      </c>
    </row>
    <row r="39" spans="1:1" ht="15" x14ac:dyDescent="0.25">
      <c r="A39" s="434" t="s">
        <v>1136</v>
      </c>
    </row>
  </sheetData>
  <mergeCells count="2">
    <mergeCell ref="A1:H1"/>
    <mergeCell ref="B14:F14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P41"/>
  <sheetViews>
    <sheetView workbookViewId="0">
      <selection activeCell="D6" sqref="D6"/>
    </sheetView>
  </sheetViews>
  <sheetFormatPr defaultColWidth="9.140625" defaultRowHeight="12.75" x14ac:dyDescent="0.2"/>
  <cols>
    <col min="1" max="1" width="11.42578125" style="335" customWidth="1"/>
    <col min="2" max="2" width="14.28515625" style="335" bestFit="1" customWidth="1"/>
    <col min="3" max="4" width="9.140625" style="335"/>
    <col min="5" max="5" width="12" style="335" customWidth="1"/>
    <col min="6" max="6" width="11.5703125" style="335" bestFit="1" customWidth="1"/>
    <col min="7" max="8" width="11.5703125" style="335" customWidth="1"/>
    <col min="9" max="9" width="20.85546875" style="335" customWidth="1"/>
    <col min="10" max="10" width="17.28515625" style="335" bestFit="1" customWidth="1"/>
    <col min="11" max="12" width="9.140625" style="335"/>
    <col min="13" max="13" width="10.140625" style="335" bestFit="1" customWidth="1"/>
    <col min="14" max="15" width="9.140625" style="335"/>
    <col min="16" max="16" width="36" style="335" bestFit="1" customWidth="1"/>
    <col min="17" max="16384" width="9.140625" style="335"/>
  </cols>
  <sheetData>
    <row r="1" spans="1:16" ht="20.25" x14ac:dyDescent="0.3">
      <c r="A1" s="594" t="s">
        <v>1062</v>
      </c>
      <c r="B1" s="594"/>
      <c r="C1" s="594"/>
      <c r="D1" s="594"/>
      <c r="E1" s="594"/>
      <c r="F1" s="594"/>
      <c r="G1" s="594"/>
      <c r="H1" s="594"/>
      <c r="I1" s="594"/>
      <c r="J1" s="594"/>
    </row>
    <row r="2" spans="1:16" ht="31.5" x14ac:dyDescent="0.2">
      <c r="A2" s="435" t="s">
        <v>1035</v>
      </c>
      <c r="B2" s="436" t="s">
        <v>114</v>
      </c>
      <c r="C2" s="435" t="s">
        <v>116</v>
      </c>
      <c r="D2" s="435" t="s">
        <v>209</v>
      </c>
      <c r="E2" s="435" t="s">
        <v>1063</v>
      </c>
      <c r="F2" s="436" t="s">
        <v>205</v>
      </c>
      <c r="G2" s="435" t="s">
        <v>348</v>
      </c>
      <c r="H2" s="435" t="s">
        <v>740</v>
      </c>
      <c r="I2" s="435" t="s">
        <v>1064</v>
      </c>
      <c r="J2" s="436" t="s">
        <v>210</v>
      </c>
    </row>
    <row r="3" spans="1:16" ht="15.75" x14ac:dyDescent="0.25">
      <c r="A3" s="437" t="s">
        <v>62</v>
      </c>
      <c r="B3" s="220" t="s">
        <v>1070</v>
      </c>
      <c r="C3" s="220">
        <v>10</v>
      </c>
      <c r="D3" s="220">
        <v>30</v>
      </c>
      <c r="E3" s="220" t="s">
        <v>100</v>
      </c>
      <c r="F3" s="354">
        <v>41924</v>
      </c>
      <c r="G3" s="355"/>
      <c r="H3" s="355"/>
      <c r="I3" s="355"/>
      <c r="J3" s="355"/>
      <c r="P3" s="393"/>
    </row>
    <row r="4" spans="1:16" ht="15.75" x14ac:dyDescent="0.25">
      <c r="A4" s="437" t="s">
        <v>55</v>
      </c>
      <c r="B4" s="220" t="s">
        <v>1071</v>
      </c>
      <c r="C4" s="220">
        <v>15</v>
      </c>
      <c r="D4" s="220">
        <v>100</v>
      </c>
      <c r="E4" s="220" t="s">
        <v>101</v>
      </c>
      <c r="F4" s="354">
        <v>41924</v>
      </c>
      <c r="G4" s="355"/>
      <c r="H4" s="355"/>
      <c r="I4" s="355"/>
      <c r="J4" s="355"/>
    </row>
    <row r="5" spans="1:16" ht="15.75" x14ac:dyDescent="0.25">
      <c r="A5" s="437" t="s">
        <v>56</v>
      </c>
      <c r="B5" s="220" t="s">
        <v>1068</v>
      </c>
      <c r="C5" s="220">
        <v>4</v>
      </c>
      <c r="D5" s="220">
        <v>10000</v>
      </c>
      <c r="E5" s="220" t="s">
        <v>101</v>
      </c>
      <c r="F5" s="354">
        <v>41928</v>
      </c>
      <c r="G5" s="355"/>
      <c r="H5" s="355"/>
      <c r="I5" s="355"/>
      <c r="J5" s="355"/>
    </row>
    <row r="6" spans="1:16" ht="15.75" x14ac:dyDescent="0.25">
      <c r="A6" s="437" t="s">
        <v>92</v>
      </c>
      <c r="B6" s="220" t="s">
        <v>1168</v>
      </c>
      <c r="C6" s="220">
        <v>120</v>
      </c>
      <c r="D6" s="220">
        <v>20000</v>
      </c>
      <c r="E6" s="220" t="s">
        <v>102</v>
      </c>
      <c r="F6" s="354">
        <v>41925</v>
      </c>
      <c r="G6" s="355"/>
      <c r="H6" s="355"/>
      <c r="I6" s="355"/>
      <c r="J6" s="355"/>
    </row>
    <row r="7" spans="1:16" ht="15.75" x14ac:dyDescent="0.25">
      <c r="A7" s="437" t="s">
        <v>93</v>
      </c>
      <c r="B7" s="220" t="s">
        <v>1065</v>
      </c>
      <c r="C7" s="220">
        <v>10</v>
      </c>
      <c r="D7" s="220">
        <v>10000</v>
      </c>
      <c r="E7" s="220" t="s">
        <v>103</v>
      </c>
      <c r="F7" s="354">
        <v>41922</v>
      </c>
      <c r="G7" s="355"/>
      <c r="H7" s="355"/>
      <c r="I7" s="355"/>
      <c r="J7" s="355"/>
      <c r="M7" s="394"/>
    </row>
    <row r="8" spans="1:16" ht="15.75" x14ac:dyDescent="0.25">
      <c r="A8" s="437" t="s">
        <v>94</v>
      </c>
      <c r="B8" s="220" t="s">
        <v>98</v>
      </c>
      <c r="C8" s="220">
        <v>100</v>
      </c>
      <c r="D8" s="220">
        <v>3000</v>
      </c>
      <c r="E8" s="220" t="s">
        <v>101</v>
      </c>
      <c r="F8" s="354">
        <v>41919</v>
      </c>
      <c r="G8" s="355"/>
      <c r="H8" s="355"/>
      <c r="I8" s="355"/>
      <c r="J8" s="355"/>
    </row>
    <row r="9" spans="1:16" ht="15.75" x14ac:dyDescent="0.25">
      <c r="A9" s="437" t="s">
        <v>95</v>
      </c>
      <c r="B9" s="220" t="s">
        <v>1066</v>
      </c>
      <c r="C9" s="220">
        <v>15</v>
      </c>
      <c r="D9" s="220">
        <v>4000</v>
      </c>
      <c r="E9" s="220" t="s">
        <v>104</v>
      </c>
      <c r="F9" s="354">
        <v>41920</v>
      </c>
      <c r="G9" s="355"/>
      <c r="H9" s="355"/>
      <c r="I9" s="355"/>
      <c r="J9" s="355"/>
    </row>
    <row r="10" spans="1:16" ht="15.75" x14ac:dyDescent="0.25">
      <c r="A10" s="437" t="s">
        <v>96</v>
      </c>
      <c r="B10" s="220" t="s">
        <v>99</v>
      </c>
      <c r="C10" s="220">
        <v>4</v>
      </c>
      <c r="D10" s="220">
        <v>30000</v>
      </c>
      <c r="E10" s="220" t="s">
        <v>101</v>
      </c>
      <c r="F10" s="354">
        <v>41930</v>
      </c>
      <c r="G10" s="355"/>
      <c r="H10" s="355"/>
      <c r="I10" s="355"/>
      <c r="J10" s="355"/>
    </row>
    <row r="11" spans="1:16" ht="15.75" x14ac:dyDescent="0.25">
      <c r="A11" s="437" t="s">
        <v>97</v>
      </c>
      <c r="B11" s="220" t="s">
        <v>1067</v>
      </c>
      <c r="C11" s="220">
        <v>2</v>
      </c>
      <c r="D11" s="220">
        <v>30000</v>
      </c>
      <c r="E11" s="220" t="s">
        <v>100</v>
      </c>
      <c r="F11" s="354">
        <v>41923</v>
      </c>
      <c r="G11" s="355"/>
      <c r="H11" s="355"/>
      <c r="I11" s="355"/>
      <c r="J11" s="355"/>
    </row>
    <row r="12" spans="1:16" ht="15.75" x14ac:dyDescent="0.25">
      <c r="A12" s="437" t="s">
        <v>97</v>
      </c>
      <c r="B12" s="220" t="s">
        <v>1069</v>
      </c>
      <c r="C12" s="220">
        <v>5</v>
      </c>
      <c r="D12" s="220">
        <v>10000</v>
      </c>
      <c r="E12" s="220" t="s">
        <v>101</v>
      </c>
      <c r="F12" s="354">
        <v>41922</v>
      </c>
      <c r="G12" s="355"/>
      <c r="H12" s="355"/>
      <c r="I12" s="355"/>
      <c r="J12" s="355"/>
    </row>
    <row r="13" spans="1:16" ht="15.75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6" ht="15.75" x14ac:dyDescent="0.25">
      <c r="A14" s="573" t="s">
        <v>1074</v>
      </c>
      <c r="B14" s="573"/>
      <c r="C14" s="221"/>
      <c r="D14" s="595" t="s">
        <v>1075</v>
      </c>
      <c r="E14" s="595"/>
      <c r="F14" s="221"/>
      <c r="G14" s="221"/>
      <c r="H14" s="221"/>
      <c r="I14" s="221"/>
      <c r="J14" s="221"/>
    </row>
    <row r="15" spans="1:16" ht="31.5" x14ac:dyDescent="0.25">
      <c r="A15" s="438" t="s">
        <v>1063</v>
      </c>
      <c r="B15" s="438" t="s">
        <v>1073</v>
      </c>
      <c r="C15" s="221"/>
      <c r="D15" s="439" t="s">
        <v>372</v>
      </c>
      <c r="E15" s="439" t="s">
        <v>1072</v>
      </c>
      <c r="F15" s="221"/>
      <c r="G15" s="221"/>
      <c r="H15" s="221"/>
      <c r="I15" s="221"/>
      <c r="J15" s="221"/>
    </row>
    <row r="16" spans="1:16" ht="15.75" x14ac:dyDescent="0.25">
      <c r="A16" s="220" t="s">
        <v>103</v>
      </c>
      <c r="B16" s="220">
        <v>5.6</v>
      </c>
      <c r="C16" s="221"/>
      <c r="D16" s="220" t="s">
        <v>50</v>
      </c>
      <c r="E16" s="440">
        <v>0.05</v>
      </c>
      <c r="F16" s="221"/>
      <c r="G16" s="221"/>
      <c r="H16" s="221"/>
      <c r="I16" s="221"/>
      <c r="J16" s="221"/>
    </row>
    <row r="17" spans="1:10" ht="15.75" x14ac:dyDescent="0.25">
      <c r="A17" s="220" t="s">
        <v>101</v>
      </c>
      <c r="B17" s="220">
        <v>132</v>
      </c>
      <c r="C17" s="221"/>
      <c r="D17" s="220" t="s">
        <v>48</v>
      </c>
      <c r="E17" s="440">
        <v>0.1</v>
      </c>
      <c r="F17" s="221"/>
      <c r="G17" s="221"/>
      <c r="H17" s="221"/>
      <c r="I17" s="221"/>
      <c r="J17" s="221"/>
    </row>
    <row r="18" spans="1:10" ht="15.75" x14ac:dyDescent="0.25">
      <c r="A18" s="220" t="s">
        <v>100</v>
      </c>
      <c r="B18" s="220">
        <v>1</v>
      </c>
      <c r="C18" s="221"/>
      <c r="D18" s="220" t="s">
        <v>46</v>
      </c>
      <c r="E18" s="440">
        <v>0.2</v>
      </c>
      <c r="F18" s="221"/>
      <c r="G18" s="221"/>
      <c r="H18" s="221"/>
      <c r="I18" s="221"/>
      <c r="J18" s="221"/>
    </row>
    <row r="19" spans="1:10" ht="15.75" x14ac:dyDescent="0.25">
      <c r="A19" s="220" t="s">
        <v>102</v>
      </c>
      <c r="B19" s="220">
        <v>200</v>
      </c>
      <c r="C19" s="221"/>
      <c r="D19" s="220" t="s">
        <v>44</v>
      </c>
      <c r="E19" s="440">
        <v>0.5</v>
      </c>
      <c r="F19" s="221"/>
      <c r="G19" s="221"/>
      <c r="H19" s="221"/>
      <c r="I19" s="221"/>
      <c r="J19" s="221"/>
    </row>
    <row r="20" spans="1:10" ht="15.75" x14ac:dyDescent="0.25">
      <c r="A20" s="220" t="s">
        <v>104</v>
      </c>
      <c r="B20" s="220">
        <v>20</v>
      </c>
      <c r="C20" s="221"/>
      <c r="D20" s="221"/>
      <c r="E20" s="221"/>
      <c r="F20" s="221"/>
      <c r="G20" s="221"/>
      <c r="H20" s="221"/>
      <c r="I20" s="221"/>
      <c r="J20" s="221"/>
    </row>
    <row r="21" spans="1:10" ht="15.75" x14ac:dyDescent="0.25">
      <c r="A21" s="221"/>
      <c r="B21" s="221"/>
      <c r="C21" s="221"/>
      <c r="D21" s="221"/>
      <c r="E21" s="221"/>
      <c r="F21" s="221"/>
      <c r="G21" s="221"/>
      <c r="H21" s="221"/>
      <c r="I21" s="221"/>
      <c r="J21" s="221"/>
    </row>
    <row r="22" spans="1:10" ht="15.75" x14ac:dyDescent="0.25">
      <c r="A22" s="221"/>
      <c r="B22" s="221"/>
      <c r="C22" s="221"/>
      <c r="D22" s="221"/>
      <c r="E22" s="221"/>
      <c r="F22" s="221"/>
      <c r="G22" s="221"/>
      <c r="H22" s="221"/>
      <c r="I22" s="221"/>
      <c r="J22" s="221"/>
    </row>
    <row r="23" spans="1:10" ht="15.75" x14ac:dyDescent="0.25">
      <c r="A23" s="398" t="s">
        <v>1076</v>
      </c>
      <c r="B23" s="221"/>
      <c r="C23" s="221"/>
      <c r="D23" s="221"/>
      <c r="E23" s="221"/>
      <c r="F23" s="221"/>
      <c r="G23" s="221"/>
      <c r="H23" s="221"/>
      <c r="I23" s="221"/>
      <c r="J23" s="221"/>
    </row>
    <row r="24" spans="1:10" ht="15.75" x14ac:dyDescent="0.2">
      <c r="A24" s="379"/>
      <c r="B24" s="378"/>
      <c r="C24" s="379"/>
      <c r="D24" s="379"/>
      <c r="E24" s="379"/>
      <c r="F24" s="378"/>
      <c r="G24" s="378"/>
      <c r="H24" s="378"/>
      <c r="I24" s="379"/>
      <c r="J24" s="378"/>
    </row>
    <row r="25" spans="1:10" ht="15.75" x14ac:dyDescent="0.25">
      <c r="A25" s="221"/>
      <c r="B25" s="221"/>
      <c r="C25" s="221"/>
      <c r="D25" s="221"/>
      <c r="E25" s="221"/>
      <c r="F25" s="221"/>
      <c r="G25" s="221"/>
      <c r="H25" s="221"/>
      <c r="I25" s="221"/>
      <c r="J25" s="221"/>
    </row>
    <row r="26" spans="1:10" ht="15.75" x14ac:dyDescent="0.25">
      <c r="A26" s="221"/>
      <c r="B26" s="221"/>
      <c r="C26" s="221"/>
      <c r="D26" s="221"/>
      <c r="E26" s="221"/>
      <c r="F26" s="221"/>
      <c r="G26" s="221"/>
      <c r="H26" s="221"/>
      <c r="I26" s="221"/>
      <c r="J26" s="221"/>
    </row>
    <row r="27" spans="1:10" ht="15.75" x14ac:dyDescent="0.25">
      <c r="A27" s="221"/>
      <c r="B27" s="221"/>
      <c r="C27" s="221"/>
      <c r="D27" s="221"/>
      <c r="E27" s="221"/>
      <c r="F27" s="221"/>
      <c r="G27" s="221"/>
      <c r="H27" s="221"/>
      <c r="I27" s="221"/>
      <c r="J27" s="221"/>
    </row>
    <row r="28" spans="1:10" ht="15.75" x14ac:dyDescent="0.25">
      <c r="A28" s="221"/>
      <c r="B28" s="221"/>
      <c r="C28" s="221"/>
      <c r="D28" s="221"/>
      <c r="E28" s="221"/>
      <c r="F28" s="221"/>
      <c r="G28" s="221"/>
      <c r="H28" s="221"/>
      <c r="I28" s="221"/>
      <c r="J28" s="221"/>
    </row>
    <row r="29" spans="1:10" ht="15.75" x14ac:dyDescent="0.25">
      <c r="A29" s="221"/>
      <c r="B29" s="221"/>
      <c r="C29" s="221"/>
      <c r="D29" s="221"/>
      <c r="E29" s="221"/>
      <c r="F29" s="221"/>
      <c r="G29" s="221"/>
      <c r="H29" s="221"/>
      <c r="I29" s="221"/>
      <c r="J29" s="221"/>
    </row>
    <row r="30" spans="1:10" ht="15.75" x14ac:dyDescent="0.25">
      <c r="A30" s="221"/>
      <c r="B30" s="221"/>
      <c r="C30" s="221"/>
      <c r="D30" s="221"/>
      <c r="E30" s="221"/>
      <c r="F30" s="221"/>
      <c r="G30" s="221"/>
      <c r="H30" s="221"/>
      <c r="I30" s="221"/>
      <c r="J30" s="221"/>
    </row>
    <row r="31" spans="1:10" ht="15.75" x14ac:dyDescent="0.25">
      <c r="A31" s="221"/>
      <c r="B31" s="221"/>
      <c r="C31" s="221"/>
      <c r="D31" s="221"/>
      <c r="E31" s="221"/>
      <c r="F31" s="221"/>
      <c r="G31" s="221"/>
      <c r="H31" s="221"/>
      <c r="I31" s="221"/>
      <c r="J31" s="221"/>
    </row>
    <row r="32" spans="1:10" ht="15.75" x14ac:dyDescent="0.25">
      <c r="A32" s="221"/>
      <c r="B32" s="221"/>
      <c r="C32" s="221"/>
      <c r="D32" s="221"/>
      <c r="E32" s="221"/>
      <c r="F32" s="221"/>
      <c r="G32" s="221"/>
      <c r="H32" s="221"/>
      <c r="I32" s="221"/>
      <c r="J32" s="221"/>
    </row>
    <row r="33" spans="1:10" ht="15.75" x14ac:dyDescent="0.25">
      <c r="A33" s="221"/>
      <c r="B33" s="221"/>
      <c r="C33" s="221"/>
      <c r="D33" s="221"/>
      <c r="E33" s="221"/>
      <c r="F33" s="221"/>
      <c r="G33" s="221"/>
      <c r="H33" s="221"/>
      <c r="I33" s="221"/>
      <c r="J33" s="221"/>
    </row>
    <row r="34" spans="1:10" ht="15.75" x14ac:dyDescent="0.25">
      <c r="A34" s="221"/>
      <c r="B34" s="221"/>
      <c r="C34" s="221"/>
      <c r="D34" s="221"/>
      <c r="E34" s="221"/>
      <c r="F34" s="221"/>
      <c r="G34" s="221"/>
      <c r="H34" s="221"/>
      <c r="I34" s="221"/>
      <c r="J34" s="221"/>
    </row>
    <row r="35" spans="1:10" ht="15.75" x14ac:dyDescent="0.25">
      <c r="A35" s="221"/>
      <c r="B35" s="221"/>
      <c r="C35" s="221"/>
      <c r="D35" s="221"/>
      <c r="E35" s="221"/>
      <c r="F35" s="221"/>
      <c r="G35" s="221"/>
      <c r="H35" s="221"/>
      <c r="I35" s="221"/>
      <c r="J35" s="221"/>
    </row>
    <row r="36" spans="1:10" ht="15.75" x14ac:dyDescent="0.25">
      <c r="A36" s="221"/>
      <c r="B36" s="221"/>
      <c r="C36" s="221"/>
      <c r="D36" s="221"/>
      <c r="E36" s="221"/>
      <c r="F36" s="221"/>
      <c r="G36" s="221"/>
      <c r="H36" s="221"/>
      <c r="I36" s="221"/>
      <c r="J36" s="221"/>
    </row>
    <row r="37" spans="1:10" ht="15.75" x14ac:dyDescent="0.25">
      <c r="A37" s="221"/>
      <c r="B37" s="221"/>
      <c r="C37" s="221"/>
      <c r="D37" s="221"/>
      <c r="E37" s="221"/>
      <c r="F37" s="221"/>
      <c r="G37" s="221"/>
      <c r="H37" s="221"/>
      <c r="I37" s="221"/>
      <c r="J37" s="221"/>
    </row>
    <row r="38" spans="1:10" ht="15.75" x14ac:dyDescent="0.25">
      <c r="A38" s="221"/>
      <c r="B38" s="221"/>
      <c r="C38" s="221"/>
      <c r="D38" s="221"/>
      <c r="E38" s="221"/>
      <c r="F38" s="221"/>
      <c r="G38" s="221"/>
      <c r="H38" s="221"/>
      <c r="I38" s="221"/>
      <c r="J38" s="221"/>
    </row>
    <row r="39" spans="1:10" ht="15.75" x14ac:dyDescent="0.25">
      <c r="A39" s="221"/>
      <c r="B39" s="221"/>
      <c r="C39" s="221"/>
      <c r="D39" s="221"/>
      <c r="E39" s="221"/>
      <c r="F39" s="221"/>
      <c r="G39" s="221"/>
      <c r="H39" s="221"/>
      <c r="I39" s="221"/>
      <c r="J39" s="221"/>
    </row>
    <row r="40" spans="1:10" ht="15.75" x14ac:dyDescent="0.25">
      <c r="A40" s="221"/>
      <c r="B40" s="221"/>
      <c r="C40" s="221"/>
      <c r="D40" s="221"/>
      <c r="E40" s="221"/>
      <c r="F40" s="221"/>
      <c r="G40" s="221"/>
      <c r="H40" s="221"/>
      <c r="I40" s="221"/>
      <c r="J40" s="221"/>
    </row>
    <row r="41" spans="1:10" ht="15.75" x14ac:dyDescent="0.25">
      <c r="A41" s="221"/>
      <c r="B41" s="221"/>
      <c r="C41" s="221"/>
      <c r="D41" s="221"/>
      <c r="E41" s="221"/>
      <c r="F41" s="221"/>
      <c r="G41" s="221"/>
      <c r="H41" s="221"/>
      <c r="I41" s="221"/>
      <c r="J41" s="221"/>
    </row>
  </sheetData>
  <sortState ref="A3:K12">
    <sortCondition ref="K3:K12"/>
  </sortState>
  <mergeCells count="3">
    <mergeCell ref="A1:J1"/>
    <mergeCell ref="A14:B14"/>
    <mergeCell ref="D14:E14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J22"/>
  <sheetViews>
    <sheetView topLeftCell="A7" workbookViewId="0">
      <selection activeCell="D6" sqref="D6"/>
    </sheetView>
  </sheetViews>
  <sheetFormatPr defaultColWidth="9.140625" defaultRowHeight="14.25" x14ac:dyDescent="0.2"/>
  <cols>
    <col min="1" max="1" width="10.5703125" style="272" bestFit="1" customWidth="1"/>
    <col min="2" max="2" width="13" style="272" bestFit="1" customWidth="1"/>
    <col min="3" max="3" width="15.5703125" style="272" customWidth="1"/>
    <col min="4" max="4" width="16.7109375" style="272" bestFit="1" customWidth="1"/>
    <col min="5" max="5" width="21.42578125" style="272" bestFit="1" customWidth="1"/>
    <col min="6" max="6" width="10.42578125" style="272" bestFit="1" customWidth="1"/>
    <col min="7" max="7" width="12.42578125" style="272" bestFit="1" customWidth="1"/>
    <col min="8" max="10" width="14.28515625" style="272" bestFit="1" customWidth="1"/>
    <col min="11" max="16384" width="9.140625" style="272"/>
  </cols>
  <sheetData>
    <row r="2" spans="1:10" ht="18" x14ac:dyDescent="0.25">
      <c r="B2" s="596" t="s">
        <v>147</v>
      </c>
      <c r="C2" s="596"/>
      <c r="D2" s="596"/>
      <c r="E2" s="596"/>
      <c r="F2" s="596"/>
      <c r="G2" s="596"/>
      <c r="H2" s="596"/>
      <c r="I2" s="596"/>
    </row>
    <row r="3" spans="1:10" ht="30" x14ac:dyDescent="0.2">
      <c r="A3" s="326" t="s">
        <v>1</v>
      </c>
      <c r="B3" s="326" t="s">
        <v>130</v>
      </c>
      <c r="C3" s="326" t="s">
        <v>115</v>
      </c>
      <c r="D3" s="326" t="s">
        <v>148</v>
      </c>
      <c r="E3" s="327" t="s">
        <v>191</v>
      </c>
      <c r="F3" s="327" t="s">
        <v>153</v>
      </c>
      <c r="G3" s="326" t="s">
        <v>150</v>
      </c>
      <c r="H3" s="327" t="s">
        <v>192</v>
      </c>
      <c r="I3" s="326" t="s">
        <v>151</v>
      </c>
      <c r="J3" s="326" t="s">
        <v>152</v>
      </c>
    </row>
    <row r="4" spans="1:10" x14ac:dyDescent="0.2">
      <c r="A4" s="442">
        <v>1</v>
      </c>
      <c r="B4" s="443" t="s">
        <v>154</v>
      </c>
      <c r="C4" s="444">
        <v>42040</v>
      </c>
      <c r="D4" s="443"/>
      <c r="E4" s="443"/>
      <c r="F4" s="443"/>
      <c r="G4" s="443"/>
      <c r="H4" s="443"/>
      <c r="I4" s="443"/>
      <c r="J4" s="443"/>
    </row>
    <row r="5" spans="1:10" x14ac:dyDescent="0.2">
      <c r="A5" s="442">
        <v>2</v>
      </c>
      <c r="B5" s="443" t="s">
        <v>155</v>
      </c>
      <c r="C5" s="444">
        <v>42042</v>
      </c>
      <c r="D5" s="443"/>
      <c r="E5" s="443"/>
      <c r="F5" s="443"/>
      <c r="G5" s="443"/>
      <c r="H5" s="443"/>
      <c r="I5" s="443"/>
      <c r="J5" s="443"/>
    </row>
    <row r="6" spans="1:10" x14ac:dyDescent="0.2">
      <c r="A6" s="442">
        <v>3</v>
      </c>
      <c r="B6" s="443" t="s">
        <v>156</v>
      </c>
      <c r="C6" s="444">
        <v>42050</v>
      </c>
      <c r="D6" s="443"/>
      <c r="E6" s="443"/>
      <c r="F6" s="443"/>
      <c r="G6" s="443"/>
      <c r="H6" s="443"/>
      <c r="I6" s="443"/>
      <c r="J6" s="443"/>
    </row>
    <row r="7" spans="1:10" x14ac:dyDescent="0.2">
      <c r="A7" s="442">
        <v>4</v>
      </c>
      <c r="B7" s="443" t="s">
        <v>157</v>
      </c>
      <c r="C7" s="444">
        <v>42053</v>
      </c>
      <c r="D7" s="443"/>
      <c r="E7" s="443"/>
      <c r="F7" s="443"/>
      <c r="G7" s="443"/>
      <c r="H7" s="443"/>
      <c r="I7" s="443"/>
      <c r="J7" s="443"/>
    </row>
    <row r="8" spans="1:10" x14ac:dyDescent="0.2">
      <c r="A8" s="442">
        <v>5</v>
      </c>
      <c r="B8" s="443" t="s">
        <v>158</v>
      </c>
      <c r="C8" s="444">
        <v>42057</v>
      </c>
      <c r="D8" s="443"/>
      <c r="E8" s="443"/>
      <c r="F8" s="443"/>
      <c r="G8" s="443"/>
      <c r="H8" s="443"/>
      <c r="I8" s="443"/>
      <c r="J8" s="443"/>
    </row>
    <row r="9" spans="1:10" x14ac:dyDescent="0.2">
      <c r="A9" s="442">
        <v>6</v>
      </c>
      <c r="B9" s="443" t="s">
        <v>159</v>
      </c>
      <c r="C9" s="444">
        <v>42062</v>
      </c>
      <c r="D9" s="443"/>
      <c r="E9" s="443"/>
      <c r="F9" s="443"/>
      <c r="G9" s="443"/>
      <c r="H9" s="443"/>
      <c r="I9" s="443"/>
      <c r="J9" s="443"/>
    </row>
    <row r="10" spans="1:10" x14ac:dyDescent="0.2">
      <c r="A10" s="442">
        <v>7</v>
      </c>
      <c r="B10" s="443" t="s">
        <v>160</v>
      </c>
      <c r="C10" s="444">
        <v>42075</v>
      </c>
      <c r="D10" s="443"/>
      <c r="E10" s="443"/>
      <c r="F10" s="443"/>
      <c r="G10" s="443"/>
      <c r="H10" s="443"/>
      <c r="I10" s="443"/>
      <c r="J10" s="443"/>
    </row>
    <row r="11" spans="1:10" x14ac:dyDescent="0.2">
      <c r="A11" s="442">
        <v>8</v>
      </c>
      <c r="B11" s="443" t="s">
        <v>161</v>
      </c>
      <c r="C11" s="444">
        <v>42090</v>
      </c>
      <c r="D11" s="443"/>
      <c r="E11" s="443"/>
      <c r="F11" s="443"/>
      <c r="G11" s="443"/>
      <c r="H11" s="443"/>
      <c r="I11" s="443"/>
      <c r="J11" s="443"/>
    </row>
    <row r="12" spans="1:10" x14ac:dyDescent="0.2">
      <c r="A12" s="442">
        <v>9</v>
      </c>
      <c r="B12" s="443" t="s">
        <v>162</v>
      </c>
      <c r="C12" s="444">
        <v>42109</v>
      </c>
      <c r="D12" s="443"/>
      <c r="E12" s="443"/>
      <c r="F12" s="443"/>
      <c r="G12" s="443"/>
      <c r="H12" s="443"/>
      <c r="I12" s="443"/>
      <c r="J12" s="443"/>
    </row>
    <row r="13" spans="1:10" x14ac:dyDescent="0.2">
      <c r="A13" s="442">
        <v>10</v>
      </c>
      <c r="B13" s="443" t="s">
        <v>190</v>
      </c>
      <c r="C13" s="444">
        <v>42120</v>
      </c>
      <c r="D13" s="443"/>
      <c r="E13" s="443"/>
      <c r="F13" s="443"/>
      <c r="G13" s="443"/>
      <c r="H13" s="443"/>
      <c r="I13" s="443"/>
      <c r="J13" s="443"/>
    </row>
    <row r="14" spans="1:10" ht="15" x14ac:dyDescent="0.25">
      <c r="A14" s="445"/>
      <c r="B14" s="445"/>
      <c r="C14" s="597" t="s">
        <v>163</v>
      </c>
      <c r="D14" s="598"/>
      <c r="E14" s="445"/>
      <c r="F14" s="445"/>
      <c r="G14" s="445"/>
      <c r="H14" s="597" t="s">
        <v>181</v>
      </c>
      <c r="I14" s="598"/>
      <c r="J14" s="445"/>
    </row>
    <row r="15" spans="1:10" ht="28.5" x14ac:dyDescent="0.2">
      <c r="A15" s="446" t="s">
        <v>130</v>
      </c>
      <c r="B15" s="446" t="s">
        <v>113</v>
      </c>
      <c r="C15" s="447" t="s">
        <v>164</v>
      </c>
      <c r="D15" s="447" t="s">
        <v>165</v>
      </c>
      <c r="E15" s="447" t="s">
        <v>166</v>
      </c>
      <c r="F15" s="448"/>
      <c r="G15" s="447" t="s">
        <v>130</v>
      </c>
      <c r="H15" s="449" t="s">
        <v>182</v>
      </c>
      <c r="I15" s="449" t="s">
        <v>183</v>
      </c>
      <c r="J15" s="449" t="s">
        <v>61</v>
      </c>
    </row>
    <row r="16" spans="1:10" x14ac:dyDescent="0.2">
      <c r="A16" s="443" t="s">
        <v>167</v>
      </c>
      <c r="B16" s="443" t="s">
        <v>174</v>
      </c>
      <c r="C16" s="450">
        <v>1400</v>
      </c>
      <c r="D16" s="443">
        <v>1450</v>
      </c>
      <c r="E16" s="443">
        <v>1000000</v>
      </c>
      <c r="G16" s="451" t="s">
        <v>184</v>
      </c>
      <c r="H16" s="442" t="s">
        <v>185</v>
      </c>
      <c r="I16" s="442" t="s">
        <v>186</v>
      </c>
      <c r="J16" s="442" t="s">
        <v>187</v>
      </c>
    </row>
    <row r="17" spans="1:10" x14ac:dyDescent="0.2">
      <c r="A17" s="443" t="s">
        <v>168</v>
      </c>
      <c r="B17" s="443" t="s">
        <v>175</v>
      </c>
      <c r="C17" s="450">
        <v>1200</v>
      </c>
      <c r="D17" s="443">
        <v>1250</v>
      </c>
      <c r="E17" s="443">
        <v>1000000</v>
      </c>
    </row>
    <row r="18" spans="1:10" ht="15" x14ac:dyDescent="0.25">
      <c r="A18" s="443" t="s">
        <v>169</v>
      </c>
      <c r="B18" s="443" t="s">
        <v>176</v>
      </c>
      <c r="C18" s="450">
        <v>1100</v>
      </c>
      <c r="D18" s="443">
        <v>1150</v>
      </c>
      <c r="E18" s="443">
        <v>900000</v>
      </c>
      <c r="G18" s="445"/>
      <c r="H18" s="597" t="s">
        <v>188</v>
      </c>
      <c r="I18" s="535"/>
      <c r="J18" s="445"/>
    </row>
    <row r="19" spans="1:10" x14ac:dyDescent="0.2">
      <c r="A19" s="443" t="s">
        <v>170</v>
      </c>
      <c r="B19" s="443" t="s">
        <v>177</v>
      </c>
      <c r="C19" s="450">
        <v>1400</v>
      </c>
      <c r="D19" s="443">
        <v>1450</v>
      </c>
      <c r="E19" s="443">
        <v>1000000</v>
      </c>
      <c r="G19" s="451" t="s">
        <v>189</v>
      </c>
      <c r="H19" s="442" t="s">
        <v>185</v>
      </c>
      <c r="I19" s="442" t="s">
        <v>186</v>
      </c>
      <c r="J19" s="442" t="s">
        <v>187</v>
      </c>
    </row>
    <row r="20" spans="1:10" x14ac:dyDescent="0.2">
      <c r="A20" s="443" t="s">
        <v>171</v>
      </c>
      <c r="B20" s="443" t="s">
        <v>178</v>
      </c>
      <c r="C20" s="450">
        <v>1450</v>
      </c>
      <c r="D20" s="443">
        <v>1500</v>
      </c>
      <c r="E20" s="443">
        <v>800000</v>
      </c>
      <c r="G20" s="451" t="s">
        <v>149</v>
      </c>
      <c r="H20" s="442"/>
      <c r="I20" s="442"/>
      <c r="J20" s="442"/>
    </row>
    <row r="21" spans="1:10" x14ac:dyDescent="0.2">
      <c r="A21" s="443" t="s">
        <v>172</v>
      </c>
      <c r="B21" s="443" t="s">
        <v>179</v>
      </c>
      <c r="C21" s="450">
        <v>900</v>
      </c>
      <c r="D21" s="443">
        <v>950</v>
      </c>
      <c r="E21" s="443">
        <v>700000</v>
      </c>
      <c r="G21" s="451" t="s">
        <v>151</v>
      </c>
      <c r="H21" s="323"/>
      <c r="I21" s="323"/>
      <c r="J21" s="323"/>
    </row>
    <row r="22" spans="1:10" x14ac:dyDescent="0.2">
      <c r="A22" s="443" t="s">
        <v>173</v>
      </c>
      <c r="B22" s="443" t="s">
        <v>180</v>
      </c>
      <c r="C22" s="450">
        <v>1200</v>
      </c>
      <c r="D22" s="443">
        <v>1250</v>
      </c>
      <c r="E22" s="443">
        <v>900000</v>
      </c>
    </row>
  </sheetData>
  <mergeCells count="4">
    <mergeCell ref="B2:I2"/>
    <mergeCell ref="C14:D14"/>
    <mergeCell ref="H14:I14"/>
    <mergeCell ref="H18:I18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16"/>
  <sheetViews>
    <sheetView workbookViewId="0">
      <selection activeCell="D6" sqref="D6"/>
    </sheetView>
  </sheetViews>
  <sheetFormatPr defaultColWidth="9.140625" defaultRowHeight="12.75" x14ac:dyDescent="0.2"/>
  <cols>
    <col min="1" max="1" width="6" style="335" customWidth="1"/>
    <col min="2" max="2" width="9" style="335" customWidth="1"/>
    <col min="3" max="3" width="6.5703125" style="335" customWidth="1"/>
    <col min="4" max="4" width="9.28515625" style="335" customWidth="1"/>
    <col min="5" max="5" width="7.42578125" style="335" customWidth="1"/>
    <col min="6" max="6" width="6.140625" style="335" customWidth="1"/>
    <col min="7" max="7" width="10.42578125" style="335" customWidth="1"/>
    <col min="8" max="8" width="6.42578125" style="335" customWidth="1"/>
    <col min="9" max="9" width="10.42578125" style="335" customWidth="1"/>
    <col min="10" max="10" width="9" style="335" customWidth="1"/>
    <col min="11" max="11" width="15.140625" style="335" customWidth="1"/>
    <col min="12" max="12" width="2.85546875" style="335" customWidth="1"/>
    <col min="13" max="13" width="8.28515625" style="335" customWidth="1"/>
    <col min="14" max="15" width="9" style="335" bestFit="1" customWidth="1"/>
    <col min="16" max="16" width="8.42578125" style="335" bestFit="1" customWidth="1"/>
    <col min="17" max="17" width="13.85546875" style="335" bestFit="1" customWidth="1"/>
    <col min="18" max="16384" width="9.140625" style="335"/>
  </cols>
  <sheetData>
    <row r="1" spans="1:17" ht="16.5" thickBot="1" x14ac:dyDescent="0.3">
      <c r="M1" s="573" t="s">
        <v>1091</v>
      </c>
      <c r="N1" s="573"/>
      <c r="O1" s="573"/>
      <c r="P1" s="573"/>
    </row>
    <row r="2" spans="1:17" ht="32.25" thickBot="1" x14ac:dyDescent="0.25">
      <c r="A2" s="362" t="s">
        <v>1</v>
      </c>
      <c r="B2" s="384" t="s">
        <v>940</v>
      </c>
      <c r="C2" s="363" t="s">
        <v>1035</v>
      </c>
      <c r="D2" s="363" t="s">
        <v>719</v>
      </c>
      <c r="E2" s="363" t="s">
        <v>1077</v>
      </c>
      <c r="F2" s="363" t="s">
        <v>776</v>
      </c>
      <c r="G2" s="363" t="s">
        <v>1078</v>
      </c>
      <c r="H2" s="363" t="s">
        <v>1056</v>
      </c>
      <c r="I2" s="384" t="s">
        <v>326</v>
      </c>
      <c r="J2" s="363" t="s">
        <v>1079</v>
      </c>
      <c r="K2" s="364" t="s">
        <v>1080</v>
      </c>
      <c r="M2" s="395" t="s">
        <v>776</v>
      </c>
      <c r="N2" s="399" t="s">
        <v>1087</v>
      </c>
      <c r="O2" s="399" t="s">
        <v>1088</v>
      </c>
      <c r="P2" s="397" t="s">
        <v>1089</v>
      </c>
      <c r="Q2" s="396" t="s">
        <v>1090</v>
      </c>
    </row>
    <row r="3" spans="1:17" ht="15.75" x14ac:dyDescent="0.25">
      <c r="A3" s="347">
        <v>1</v>
      </c>
      <c r="B3" s="349" t="s">
        <v>202</v>
      </c>
      <c r="C3" s="366" t="s">
        <v>105</v>
      </c>
      <c r="D3" s="366">
        <v>600</v>
      </c>
      <c r="E3" s="366">
        <v>23</v>
      </c>
      <c r="F3" s="400"/>
      <c r="G3" s="400"/>
      <c r="H3" s="401"/>
      <c r="I3" s="350"/>
      <c r="J3" s="350"/>
      <c r="K3" s="368"/>
      <c r="M3" s="356" t="s">
        <v>50</v>
      </c>
      <c r="N3" s="340">
        <v>10</v>
      </c>
      <c r="O3" s="340">
        <v>12</v>
      </c>
      <c r="P3" s="340">
        <v>15</v>
      </c>
      <c r="Q3" s="402"/>
    </row>
    <row r="4" spans="1:17" ht="15.75" x14ac:dyDescent="0.25">
      <c r="A4" s="352">
        <v>2</v>
      </c>
      <c r="B4" s="220" t="s">
        <v>1081</v>
      </c>
      <c r="C4" s="328" t="s">
        <v>37</v>
      </c>
      <c r="D4" s="328">
        <v>480</v>
      </c>
      <c r="E4" s="328">
        <v>25</v>
      </c>
      <c r="F4" s="403"/>
      <c r="G4" s="403"/>
      <c r="H4" s="404"/>
      <c r="I4" s="355"/>
      <c r="J4" s="355"/>
      <c r="K4" s="369"/>
      <c r="M4" s="352" t="s">
        <v>48</v>
      </c>
      <c r="N4" s="220">
        <v>9</v>
      </c>
      <c r="O4" s="220">
        <v>11</v>
      </c>
      <c r="P4" s="220">
        <v>13</v>
      </c>
      <c r="Q4" s="405"/>
    </row>
    <row r="5" spans="1:17" ht="15.75" x14ac:dyDescent="0.25">
      <c r="A5" s="352">
        <v>3</v>
      </c>
      <c r="B5" s="220" t="s">
        <v>201</v>
      </c>
      <c r="C5" s="328" t="s">
        <v>41</v>
      </c>
      <c r="D5" s="328">
        <v>390</v>
      </c>
      <c r="E5" s="328">
        <v>28</v>
      </c>
      <c r="F5" s="403"/>
      <c r="G5" s="403"/>
      <c r="H5" s="404"/>
      <c r="I5" s="355"/>
      <c r="J5" s="355"/>
      <c r="K5" s="369"/>
      <c r="M5" s="352" t="s">
        <v>46</v>
      </c>
      <c r="N5" s="220">
        <v>9</v>
      </c>
      <c r="O5" s="220">
        <v>10</v>
      </c>
      <c r="P5" s="220">
        <v>12</v>
      </c>
      <c r="Q5" s="405"/>
    </row>
    <row r="6" spans="1:17" ht="16.5" thickBot="1" x14ac:dyDescent="0.3">
      <c r="A6" s="352">
        <v>4</v>
      </c>
      <c r="B6" s="220" t="s">
        <v>1082</v>
      </c>
      <c r="C6" s="328" t="s">
        <v>106</v>
      </c>
      <c r="D6" s="328">
        <v>520</v>
      </c>
      <c r="E6" s="328">
        <v>24</v>
      </c>
      <c r="F6" s="403"/>
      <c r="G6" s="403"/>
      <c r="H6" s="404"/>
      <c r="I6" s="355"/>
      <c r="J6" s="355"/>
      <c r="K6" s="369"/>
      <c r="M6" s="357" t="s">
        <v>44</v>
      </c>
      <c r="N6" s="344">
        <v>8</v>
      </c>
      <c r="O6" s="344">
        <v>9</v>
      </c>
      <c r="P6" s="344">
        <v>11</v>
      </c>
      <c r="Q6" s="406"/>
    </row>
    <row r="7" spans="1:17" ht="15.75" x14ac:dyDescent="0.25">
      <c r="A7" s="352">
        <v>5</v>
      </c>
      <c r="B7" s="220" t="s">
        <v>1083</v>
      </c>
      <c r="C7" s="328" t="s">
        <v>107</v>
      </c>
      <c r="D7" s="328">
        <v>520</v>
      </c>
      <c r="E7" s="328">
        <v>23</v>
      </c>
      <c r="F7" s="403"/>
      <c r="G7" s="403"/>
      <c r="H7" s="404"/>
      <c r="I7" s="355"/>
      <c r="J7" s="355"/>
      <c r="K7" s="369"/>
    </row>
    <row r="8" spans="1:17" ht="15.75" x14ac:dyDescent="0.25">
      <c r="A8" s="352">
        <v>6</v>
      </c>
      <c r="B8" s="220" t="s">
        <v>203</v>
      </c>
      <c r="C8" s="328" t="s">
        <v>108</v>
      </c>
      <c r="D8" s="328">
        <v>480</v>
      </c>
      <c r="E8" s="328">
        <v>25</v>
      </c>
      <c r="F8" s="403"/>
      <c r="G8" s="403"/>
      <c r="H8" s="404"/>
      <c r="I8" s="355"/>
      <c r="J8" s="355"/>
      <c r="K8" s="369"/>
    </row>
    <row r="9" spans="1:17" ht="15.75" x14ac:dyDescent="0.25">
      <c r="A9" s="352">
        <v>7</v>
      </c>
      <c r="B9" s="220" t="s">
        <v>1086</v>
      </c>
      <c r="C9" s="328" t="s">
        <v>109</v>
      </c>
      <c r="D9" s="328">
        <v>520</v>
      </c>
      <c r="E9" s="328">
        <v>25</v>
      </c>
      <c r="F9" s="403"/>
      <c r="G9" s="403"/>
      <c r="H9" s="404"/>
      <c r="I9" s="355"/>
      <c r="J9" s="355"/>
      <c r="K9" s="369"/>
    </row>
    <row r="10" spans="1:17" ht="15.75" x14ac:dyDescent="0.25">
      <c r="A10" s="352">
        <v>8</v>
      </c>
      <c r="B10" s="220" t="s">
        <v>1084</v>
      </c>
      <c r="C10" s="328" t="s">
        <v>110</v>
      </c>
      <c r="D10" s="328">
        <v>520</v>
      </c>
      <c r="E10" s="328">
        <v>25</v>
      </c>
      <c r="F10" s="403"/>
      <c r="G10" s="403"/>
      <c r="H10" s="404"/>
      <c r="I10" s="355"/>
      <c r="J10" s="355"/>
      <c r="K10" s="369"/>
    </row>
    <row r="11" spans="1:17" ht="15.75" x14ac:dyDescent="0.25">
      <c r="A11" s="352">
        <v>9</v>
      </c>
      <c r="B11" s="220" t="s">
        <v>379</v>
      </c>
      <c r="C11" s="328" t="s">
        <v>111</v>
      </c>
      <c r="D11" s="328">
        <v>600</v>
      </c>
      <c r="E11" s="328">
        <v>22</v>
      </c>
      <c r="F11" s="403"/>
      <c r="G11" s="403"/>
      <c r="H11" s="404"/>
      <c r="I11" s="355"/>
      <c r="J11" s="355"/>
      <c r="K11" s="369"/>
    </row>
    <row r="12" spans="1:17" ht="16.5" thickBot="1" x14ac:dyDescent="0.3">
      <c r="A12" s="357">
        <v>10</v>
      </c>
      <c r="B12" s="344" t="s">
        <v>380</v>
      </c>
      <c r="C12" s="358" t="s">
        <v>36</v>
      </c>
      <c r="D12" s="358">
        <v>390</v>
      </c>
      <c r="E12" s="358">
        <v>28</v>
      </c>
      <c r="F12" s="407"/>
      <c r="G12" s="407"/>
      <c r="H12" s="408"/>
      <c r="I12" s="409"/>
      <c r="J12" s="409"/>
      <c r="K12" s="376"/>
    </row>
    <row r="13" spans="1:17" ht="15.75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1"/>
    </row>
    <row r="14" spans="1:17" ht="15.75" x14ac:dyDescent="0.25">
      <c r="A14" s="562" t="s">
        <v>1092</v>
      </c>
      <c r="B14" s="562"/>
      <c r="C14" s="562"/>
      <c r="D14" s="562"/>
      <c r="E14" s="562"/>
      <c r="F14" s="562"/>
      <c r="G14" s="562"/>
      <c r="H14" s="562"/>
      <c r="I14" s="562"/>
      <c r="J14" s="562"/>
      <c r="K14" s="562"/>
    </row>
    <row r="16" spans="1:17" ht="15.75" x14ac:dyDescent="0.25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1"/>
    </row>
  </sheetData>
  <mergeCells count="2">
    <mergeCell ref="M1:P1"/>
    <mergeCell ref="A14:K14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19"/>
  <sheetViews>
    <sheetView topLeftCell="B1" workbookViewId="0">
      <selection activeCell="D6" sqref="D6"/>
    </sheetView>
  </sheetViews>
  <sheetFormatPr defaultColWidth="9.140625" defaultRowHeight="12.75" x14ac:dyDescent="0.2"/>
  <cols>
    <col min="1" max="1" width="9.140625" style="335"/>
    <col min="2" max="2" width="10" style="335" customWidth="1"/>
    <col min="3" max="3" width="11.140625" style="335" bestFit="1" customWidth="1"/>
    <col min="4" max="4" width="8.42578125" style="335" bestFit="1" customWidth="1"/>
    <col min="5" max="5" width="10.42578125" style="335" bestFit="1" customWidth="1"/>
    <col min="6" max="6" width="6.42578125" style="335" customWidth="1"/>
    <col min="7" max="7" width="8.28515625" style="335" customWidth="1"/>
    <col min="8" max="8" width="9.5703125" style="335" customWidth="1"/>
    <col min="9" max="9" width="8.7109375" style="335" customWidth="1"/>
    <col min="10" max="10" width="7.85546875" style="335" customWidth="1"/>
    <col min="11" max="11" width="7" style="335" customWidth="1"/>
    <col min="12" max="12" width="7.85546875" style="335" customWidth="1"/>
    <col min="13" max="14" width="9.140625" style="335"/>
    <col min="15" max="15" width="18.42578125" style="335" bestFit="1" customWidth="1"/>
    <col min="16" max="16384" width="9.140625" style="335"/>
  </cols>
  <sheetData>
    <row r="1" spans="2:16" ht="20.25" x14ac:dyDescent="0.3">
      <c r="B1" s="599" t="s">
        <v>1108</v>
      </c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</row>
    <row r="2" spans="2:16" ht="31.5" x14ac:dyDescent="0.2">
      <c r="B2" s="454" t="s">
        <v>1035</v>
      </c>
      <c r="C2" s="454" t="s">
        <v>1097</v>
      </c>
      <c r="D2" s="454" t="s">
        <v>940</v>
      </c>
      <c r="E2" s="455" t="s">
        <v>1098</v>
      </c>
      <c r="F2" s="455" t="s">
        <v>1099</v>
      </c>
      <c r="G2" s="454" t="s">
        <v>671</v>
      </c>
      <c r="H2" s="454" t="s">
        <v>513</v>
      </c>
      <c r="I2" s="454" t="s">
        <v>1096</v>
      </c>
      <c r="J2" s="455" t="s">
        <v>274</v>
      </c>
      <c r="K2" s="455" t="s">
        <v>1093</v>
      </c>
      <c r="L2" s="455" t="s">
        <v>1094</v>
      </c>
      <c r="M2" s="455" t="s">
        <v>1095</v>
      </c>
    </row>
    <row r="3" spans="2:16" ht="15.75" x14ac:dyDescent="0.25">
      <c r="B3" s="220" t="s">
        <v>193</v>
      </c>
      <c r="C3" s="220" t="s">
        <v>1114</v>
      </c>
      <c r="D3" s="220" t="s">
        <v>201</v>
      </c>
      <c r="E3" s="355"/>
      <c r="F3" s="355"/>
      <c r="G3" s="220">
        <v>4</v>
      </c>
      <c r="H3" s="220">
        <v>7</v>
      </c>
      <c r="I3" s="220">
        <v>5</v>
      </c>
      <c r="J3" s="355"/>
      <c r="K3" s="355"/>
      <c r="L3" s="403"/>
      <c r="M3" s="403"/>
      <c r="O3" s="453" t="s">
        <v>1105</v>
      </c>
      <c r="P3" s="403"/>
    </row>
    <row r="4" spans="2:16" ht="15.75" x14ac:dyDescent="0.25">
      <c r="B4" s="220" t="s">
        <v>194</v>
      </c>
      <c r="C4" s="220" t="s">
        <v>513</v>
      </c>
      <c r="D4" s="220" t="s">
        <v>1081</v>
      </c>
      <c r="E4" s="355"/>
      <c r="F4" s="355"/>
      <c r="G4" s="220">
        <v>5</v>
      </c>
      <c r="H4" s="220">
        <v>6</v>
      </c>
      <c r="I4" s="220">
        <v>6</v>
      </c>
      <c r="J4" s="355"/>
      <c r="K4" s="355"/>
      <c r="L4" s="403"/>
      <c r="M4" s="403"/>
      <c r="O4" s="452" t="s">
        <v>1106</v>
      </c>
      <c r="P4" s="403"/>
    </row>
    <row r="5" spans="2:16" ht="15.75" x14ac:dyDescent="0.25">
      <c r="B5" s="220" t="s">
        <v>195</v>
      </c>
      <c r="C5" s="220" t="s">
        <v>1114</v>
      </c>
      <c r="D5" s="220" t="s">
        <v>202</v>
      </c>
      <c r="E5" s="355"/>
      <c r="F5" s="355"/>
      <c r="G5" s="220">
        <v>3</v>
      </c>
      <c r="H5" s="220">
        <v>3</v>
      </c>
      <c r="I5" s="220">
        <v>1</v>
      </c>
      <c r="J5" s="355"/>
      <c r="K5" s="355"/>
      <c r="L5" s="403"/>
      <c r="M5" s="403"/>
      <c r="O5" s="452" t="s">
        <v>1107</v>
      </c>
      <c r="P5" s="403"/>
    </row>
    <row r="6" spans="2:16" ht="15.75" x14ac:dyDescent="0.25">
      <c r="B6" s="220" t="s">
        <v>196</v>
      </c>
      <c r="C6" s="220" t="s">
        <v>1115</v>
      </c>
      <c r="D6" s="220" t="s">
        <v>1120</v>
      </c>
      <c r="E6" s="355"/>
      <c r="F6" s="355"/>
      <c r="G6" s="220">
        <v>2</v>
      </c>
      <c r="H6" s="220">
        <v>4</v>
      </c>
      <c r="I6" s="220">
        <v>2</v>
      </c>
      <c r="J6" s="355"/>
      <c r="K6" s="355"/>
      <c r="L6" s="403"/>
      <c r="M6" s="403"/>
    </row>
    <row r="7" spans="2:16" ht="15.75" x14ac:dyDescent="0.25">
      <c r="B7" s="220" t="s">
        <v>197</v>
      </c>
      <c r="C7" s="220" t="s">
        <v>1116</v>
      </c>
      <c r="D7" s="220" t="s">
        <v>1083</v>
      </c>
      <c r="E7" s="355"/>
      <c r="F7" s="355"/>
      <c r="G7" s="220">
        <v>6</v>
      </c>
      <c r="H7" s="220">
        <v>7</v>
      </c>
      <c r="I7" s="220">
        <v>9</v>
      </c>
      <c r="J7" s="355"/>
      <c r="K7" s="355"/>
      <c r="L7" s="403"/>
      <c r="M7" s="403"/>
    </row>
    <row r="8" spans="2:16" ht="15.75" x14ac:dyDescent="0.25">
      <c r="B8" s="220" t="s">
        <v>198</v>
      </c>
      <c r="C8" s="220" t="s">
        <v>1117</v>
      </c>
      <c r="D8" s="220" t="s">
        <v>203</v>
      </c>
      <c r="E8" s="355"/>
      <c r="F8" s="355"/>
      <c r="G8" s="220">
        <v>8</v>
      </c>
      <c r="H8" s="220">
        <v>6</v>
      </c>
      <c r="I8" s="220">
        <v>7</v>
      </c>
      <c r="J8" s="355"/>
      <c r="K8" s="355"/>
      <c r="L8" s="403"/>
      <c r="M8" s="403"/>
    </row>
    <row r="9" spans="2:16" ht="15.75" x14ac:dyDescent="0.25">
      <c r="B9" s="220" t="s">
        <v>199</v>
      </c>
      <c r="C9" s="220" t="s">
        <v>1118</v>
      </c>
      <c r="D9" s="220" t="s">
        <v>1085</v>
      </c>
      <c r="E9" s="355"/>
      <c r="F9" s="355"/>
      <c r="G9" s="220">
        <v>9</v>
      </c>
      <c r="H9" s="220">
        <v>7</v>
      </c>
      <c r="I9" s="220">
        <v>8</v>
      </c>
      <c r="J9" s="355"/>
      <c r="K9" s="355"/>
      <c r="L9" s="403"/>
      <c r="M9" s="403"/>
    </row>
    <row r="10" spans="2:16" ht="15.75" x14ac:dyDescent="0.25">
      <c r="B10" s="220" t="s">
        <v>200</v>
      </c>
      <c r="C10" s="220" t="s">
        <v>1119</v>
      </c>
      <c r="D10" s="220" t="s">
        <v>1084</v>
      </c>
      <c r="E10" s="355"/>
      <c r="F10" s="355"/>
      <c r="G10" s="220">
        <v>9</v>
      </c>
      <c r="H10" s="220">
        <v>9</v>
      </c>
      <c r="I10" s="220">
        <v>9</v>
      </c>
      <c r="J10" s="355"/>
      <c r="K10" s="355"/>
      <c r="L10" s="403"/>
      <c r="M10" s="403"/>
    </row>
    <row r="11" spans="2:16" ht="15.75" x14ac:dyDescent="0.25"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</row>
    <row r="12" spans="2:16" ht="15.75" x14ac:dyDescent="0.25"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</row>
    <row r="13" spans="2:16" ht="15.75" x14ac:dyDescent="0.25"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</row>
    <row r="14" spans="2:16" ht="15.75" x14ac:dyDescent="0.25">
      <c r="B14" s="601" t="s">
        <v>1112</v>
      </c>
      <c r="C14" s="601"/>
      <c r="D14" s="601"/>
      <c r="E14" s="601"/>
      <c r="F14" s="221"/>
      <c r="G14" s="601" t="s">
        <v>1113</v>
      </c>
      <c r="H14" s="601"/>
      <c r="I14" s="601"/>
      <c r="J14" s="601"/>
      <c r="K14" s="601"/>
      <c r="L14" s="601"/>
      <c r="M14" s="221"/>
    </row>
    <row r="15" spans="2:16" ht="31.5" x14ac:dyDescent="0.25">
      <c r="B15" s="456" t="s">
        <v>1100</v>
      </c>
      <c r="C15" s="457" t="s">
        <v>1101</v>
      </c>
      <c r="D15" s="456" t="s">
        <v>1102</v>
      </c>
      <c r="E15" s="456" t="s">
        <v>1103</v>
      </c>
      <c r="F15" s="221"/>
      <c r="G15" s="600" t="s">
        <v>1100</v>
      </c>
      <c r="H15" s="600"/>
      <c r="I15" s="337" t="s">
        <v>50</v>
      </c>
      <c r="J15" s="337" t="s">
        <v>48</v>
      </c>
      <c r="K15" s="337" t="s">
        <v>46</v>
      </c>
      <c r="L15" s="337" t="s">
        <v>44</v>
      </c>
      <c r="M15" s="221"/>
    </row>
    <row r="16" spans="2:16" ht="15.75" x14ac:dyDescent="0.25">
      <c r="B16" s="441" t="s">
        <v>50</v>
      </c>
      <c r="C16" s="220" t="s">
        <v>1111</v>
      </c>
      <c r="D16" s="220">
        <v>19</v>
      </c>
      <c r="E16" s="220">
        <v>10</v>
      </c>
      <c r="F16" s="221"/>
      <c r="G16" s="600" t="s">
        <v>1104</v>
      </c>
      <c r="H16" s="600"/>
      <c r="I16" s="337">
        <v>25</v>
      </c>
      <c r="J16" s="337">
        <v>23</v>
      </c>
      <c r="K16" s="337">
        <v>21</v>
      </c>
      <c r="L16" s="337">
        <v>19</v>
      </c>
      <c r="M16" s="221"/>
    </row>
    <row r="17" spans="2:13" ht="15.75" x14ac:dyDescent="0.25">
      <c r="B17" s="441" t="s">
        <v>48</v>
      </c>
      <c r="C17" s="220" t="s">
        <v>1109</v>
      </c>
      <c r="D17" s="220">
        <v>17</v>
      </c>
      <c r="E17" s="220">
        <v>18</v>
      </c>
      <c r="F17" s="221"/>
      <c r="G17" s="221"/>
      <c r="H17" s="221"/>
      <c r="I17" s="221"/>
      <c r="J17" s="221"/>
      <c r="K17" s="221"/>
      <c r="L17" s="221"/>
      <c r="M17" s="221"/>
    </row>
    <row r="18" spans="2:13" ht="15.75" x14ac:dyDescent="0.25">
      <c r="B18" s="441" t="s">
        <v>46</v>
      </c>
      <c r="C18" s="220" t="s">
        <v>1110</v>
      </c>
      <c r="D18" s="220">
        <v>15</v>
      </c>
      <c r="E18" s="220">
        <v>16</v>
      </c>
    </row>
    <row r="19" spans="2:13" ht="15.75" x14ac:dyDescent="0.25">
      <c r="B19" s="441" t="s">
        <v>44</v>
      </c>
      <c r="C19" s="220" t="s">
        <v>1096</v>
      </c>
      <c r="D19" s="220">
        <v>13</v>
      </c>
      <c r="E19" s="220">
        <v>14</v>
      </c>
    </row>
  </sheetData>
  <mergeCells count="5">
    <mergeCell ref="B1:M1"/>
    <mergeCell ref="G16:H16"/>
    <mergeCell ref="B14:E14"/>
    <mergeCell ref="G15:H15"/>
    <mergeCell ref="G14:L14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2:O22"/>
  <sheetViews>
    <sheetView workbookViewId="0">
      <selection activeCell="D6" sqref="D6"/>
    </sheetView>
  </sheetViews>
  <sheetFormatPr defaultColWidth="9.140625" defaultRowHeight="14.25" x14ac:dyDescent="0.2"/>
  <cols>
    <col min="1" max="1" width="3.42578125" style="272" customWidth="1"/>
    <col min="2" max="2" width="12.7109375" style="272" bestFit="1" customWidth="1"/>
    <col min="3" max="3" width="10.5703125" style="272" bestFit="1" customWidth="1"/>
    <col min="4" max="4" width="9.42578125" style="272" bestFit="1" customWidth="1"/>
    <col min="5" max="5" width="11.28515625" style="272" bestFit="1" customWidth="1"/>
    <col min="6" max="6" width="12.140625" style="272" bestFit="1" customWidth="1"/>
    <col min="7" max="7" width="11.5703125" style="272" bestFit="1" customWidth="1"/>
    <col min="8" max="8" width="9.85546875" style="272" bestFit="1" customWidth="1"/>
    <col min="9" max="9" width="9" style="272" bestFit="1" customWidth="1"/>
    <col min="10" max="10" width="11.5703125" style="272" bestFit="1" customWidth="1"/>
    <col min="11" max="11" width="9.140625" style="272"/>
    <col min="12" max="12" width="9.85546875" style="272" bestFit="1" customWidth="1"/>
    <col min="13" max="13" width="12.42578125" style="272" bestFit="1" customWidth="1"/>
    <col min="14" max="14" width="13.7109375" style="272" bestFit="1" customWidth="1"/>
    <col min="15" max="16384" width="9.140625" style="272"/>
  </cols>
  <sheetData>
    <row r="2" spans="2:15" ht="15.75" thickBot="1" x14ac:dyDescent="0.3">
      <c r="B2" s="606" t="s">
        <v>204</v>
      </c>
      <c r="C2" s="606"/>
      <c r="D2" s="606"/>
      <c r="E2" s="606"/>
      <c r="F2" s="606"/>
      <c r="G2" s="606"/>
      <c r="H2" s="606"/>
      <c r="I2" s="606"/>
      <c r="J2" s="606"/>
    </row>
    <row r="3" spans="2:15" ht="30.75" thickBot="1" x14ac:dyDescent="0.25">
      <c r="B3" s="458" t="s">
        <v>205</v>
      </c>
      <c r="C3" s="459" t="s">
        <v>130</v>
      </c>
      <c r="D3" s="459" t="s">
        <v>206</v>
      </c>
      <c r="E3" s="460" t="s">
        <v>207</v>
      </c>
      <c r="F3" s="460" t="s">
        <v>208</v>
      </c>
      <c r="G3" s="459" t="s">
        <v>116</v>
      </c>
      <c r="H3" s="459" t="s">
        <v>209</v>
      </c>
      <c r="I3" s="459" t="s">
        <v>210</v>
      </c>
      <c r="J3" s="461" t="s">
        <v>211</v>
      </c>
    </row>
    <row r="4" spans="2:15" ht="15.75" thickBot="1" x14ac:dyDescent="0.3">
      <c r="B4" s="462">
        <v>38635</v>
      </c>
      <c r="C4" s="463" t="s">
        <v>212</v>
      </c>
      <c r="D4" s="464"/>
      <c r="E4" s="464"/>
      <c r="F4" s="463"/>
      <c r="G4" s="463">
        <v>20</v>
      </c>
      <c r="H4" s="464"/>
      <c r="I4" s="464"/>
      <c r="J4" s="465"/>
      <c r="L4" s="466" t="s">
        <v>229</v>
      </c>
      <c r="M4" s="467"/>
    </row>
    <row r="5" spans="2:15" ht="15.75" thickBot="1" x14ac:dyDescent="0.3">
      <c r="B5" s="468">
        <v>38698</v>
      </c>
      <c r="C5" s="469" t="s">
        <v>213</v>
      </c>
      <c r="D5" s="323"/>
      <c r="E5" s="323"/>
      <c r="F5" s="469"/>
      <c r="G5" s="469">
        <v>30</v>
      </c>
      <c r="H5" s="323"/>
      <c r="I5" s="323"/>
      <c r="J5" s="470"/>
      <c r="L5" s="471" t="s">
        <v>230</v>
      </c>
      <c r="M5" s="472" t="s">
        <v>231</v>
      </c>
    </row>
    <row r="6" spans="2:15" x14ac:dyDescent="0.2">
      <c r="B6" s="468">
        <v>38650</v>
      </c>
      <c r="C6" s="469" t="s">
        <v>214</v>
      </c>
      <c r="D6" s="323"/>
      <c r="E6" s="323"/>
      <c r="F6" s="469"/>
      <c r="G6" s="469">
        <v>50</v>
      </c>
      <c r="H6" s="323"/>
      <c r="I6" s="323"/>
      <c r="J6" s="470"/>
      <c r="L6" s="473" t="s">
        <v>48</v>
      </c>
      <c r="M6" s="465" t="s">
        <v>234</v>
      </c>
    </row>
    <row r="7" spans="2:15" x14ac:dyDescent="0.2">
      <c r="B7" s="468">
        <v>38661</v>
      </c>
      <c r="C7" s="469" t="s">
        <v>213</v>
      </c>
      <c r="D7" s="323"/>
      <c r="E7" s="323"/>
      <c r="F7" s="469"/>
      <c r="G7" s="469">
        <v>20</v>
      </c>
      <c r="H7" s="323"/>
      <c r="I7" s="323"/>
      <c r="J7" s="470"/>
      <c r="L7" s="474" t="s">
        <v>232</v>
      </c>
      <c r="M7" s="470" t="s">
        <v>235</v>
      </c>
    </row>
    <row r="8" spans="2:15" ht="15" thickBot="1" x14ac:dyDescent="0.25">
      <c r="B8" s="468">
        <v>38676</v>
      </c>
      <c r="C8" s="469" t="s">
        <v>214</v>
      </c>
      <c r="D8" s="323"/>
      <c r="E8" s="323"/>
      <c r="F8" s="469"/>
      <c r="G8" s="469">
        <v>15</v>
      </c>
      <c r="H8" s="323"/>
      <c r="I8" s="323"/>
      <c r="J8" s="470"/>
      <c r="L8" s="475" t="s">
        <v>233</v>
      </c>
      <c r="M8" s="476" t="s">
        <v>236</v>
      </c>
    </row>
    <row r="9" spans="2:15" x14ac:dyDescent="0.2">
      <c r="B9" s="468">
        <v>38698</v>
      </c>
      <c r="C9" s="469" t="s">
        <v>214</v>
      </c>
      <c r="D9" s="323"/>
      <c r="E9" s="323"/>
      <c r="F9" s="469"/>
      <c r="G9" s="469">
        <v>20</v>
      </c>
      <c r="H9" s="323"/>
      <c r="I9" s="323"/>
      <c r="J9" s="470"/>
    </row>
    <row r="10" spans="2:15" ht="15.75" thickBot="1" x14ac:dyDescent="0.3">
      <c r="B10" s="468">
        <v>38645</v>
      </c>
      <c r="C10" s="469" t="s">
        <v>217</v>
      </c>
      <c r="D10" s="323"/>
      <c r="E10" s="323"/>
      <c r="F10" s="469"/>
      <c r="G10" s="469">
        <v>20</v>
      </c>
      <c r="H10" s="323"/>
      <c r="I10" s="323"/>
      <c r="J10" s="470"/>
      <c r="L10" s="477" t="s">
        <v>238</v>
      </c>
      <c r="M10" s="605" t="s">
        <v>237</v>
      </c>
      <c r="N10" s="605"/>
      <c r="O10" s="605"/>
    </row>
    <row r="11" spans="2:15" ht="15.75" thickBot="1" x14ac:dyDescent="0.3">
      <c r="B11" s="468">
        <v>38687</v>
      </c>
      <c r="C11" s="469" t="s">
        <v>218</v>
      </c>
      <c r="D11" s="323"/>
      <c r="E11" s="323"/>
      <c r="F11" s="469"/>
      <c r="G11" s="469">
        <v>10</v>
      </c>
      <c r="H11" s="323"/>
      <c r="I11" s="323"/>
      <c r="J11" s="470"/>
      <c r="L11" s="471" t="s">
        <v>206</v>
      </c>
      <c r="M11" s="478" t="s">
        <v>239</v>
      </c>
      <c r="N11" s="472" t="s">
        <v>240</v>
      </c>
    </row>
    <row r="12" spans="2:15" x14ac:dyDescent="0.2">
      <c r="B12" s="468">
        <v>38657</v>
      </c>
      <c r="C12" s="469" t="s">
        <v>215</v>
      </c>
      <c r="D12" s="323"/>
      <c r="E12" s="323"/>
      <c r="F12" s="469"/>
      <c r="G12" s="469">
        <v>5</v>
      </c>
      <c r="H12" s="323"/>
      <c r="I12" s="323"/>
      <c r="J12" s="470"/>
      <c r="L12" s="473" t="s">
        <v>226</v>
      </c>
      <c r="M12" s="464"/>
      <c r="N12" s="465"/>
    </row>
    <row r="13" spans="2:15" ht="15" thickBot="1" x14ac:dyDescent="0.25">
      <c r="B13" s="479">
        <v>38630</v>
      </c>
      <c r="C13" s="480" t="s">
        <v>216</v>
      </c>
      <c r="D13" s="481"/>
      <c r="E13" s="481"/>
      <c r="F13" s="480"/>
      <c r="G13" s="480">
        <v>10</v>
      </c>
      <c r="H13" s="481"/>
      <c r="I13" s="481"/>
      <c r="J13" s="476"/>
      <c r="L13" s="474" t="s">
        <v>227</v>
      </c>
      <c r="M13" s="464"/>
      <c r="N13" s="465"/>
    </row>
    <row r="14" spans="2:15" ht="15" thickBot="1" x14ac:dyDescent="0.25">
      <c r="L14" s="475" t="s">
        <v>228</v>
      </c>
      <c r="M14" s="482"/>
      <c r="N14" s="483"/>
    </row>
    <row r="16" spans="2:15" ht="15.75" thickBot="1" x14ac:dyDescent="0.3">
      <c r="C16" s="484" t="s">
        <v>219</v>
      </c>
      <c r="E16" s="602" t="s">
        <v>224</v>
      </c>
      <c r="F16" s="603"/>
      <c r="G16" s="604"/>
    </row>
    <row r="17" spans="2:7" ht="15.75" thickBot="1" x14ac:dyDescent="0.3">
      <c r="C17" s="485" t="s">
        <v>220</v>
      </c>
      <c r="D17" s="486" t="s">
        <v>206</v>
      </c>
      <c r="E17" s="486" t="s">
        <v>221</v>
      </c>
      <c r="F17" s="486" t="s">
        <v>222</v>
      </c>
      <c r="G17" s="487" t="s">
        <v>223</v>
      </c>
    </row>
    <row r="18" spans="2:7" x14ac:dyDescent="0.2">
      <c r="C18" s="488" t="s">
        <v>61</v>
      </c>
      <c r="D18" s="464" t="s">
        <v>226</v>
      </c>
      <c r="E18" s="464">
        <v>600000</v>
      </c>
      <c r="F18" s="464">
        <v>700000</v>
      </c>
      <c r="G18" s="465">
        <v>250000</v>
      </c>
    </row>
    <row r="19" spans="2:7" x14ac:dyDescent="0.2">
      <c r="C19" s="489" t="s">
        <v>46</v>
      </c>
      <c r="D19" s="323" t="s">
        <v>227</v>
      </c>
      <c r="E19" s="323">
        <v>50000</v>
      </c>
      <c r="F19" s="323">
        <v>70000</v>
      </c>
      <c r="G19" s="470">
        <v>30000</v>
      </c>
    </row>
    <row r="20" spans="2:7" ht="15" thickBot="1" x14ac:dyDescent="0.25">
      <c r="C20" s="490" t="s">
        <v>225</v>
      </c>
      <c r="D20" s="481" t="s">
        <v>228</v>
      </c>
      <c r="E20" s="481">
        <v>100000</v>
      </c>
      <c r="F20" s="481">
        <v>140000</v>
      </c>
      <c r="G20" s="476">
        <v>50000</v>
      </c>
    </row>
    <row r="22" spans="2:7" ht="15" x14ac:dyDescent="0.25">
      <c r="B22" s="605" t="s">
        <v>241</v>
      </c>
      <c r="C22" s="605"/>
      <c r="D22" s="605"/>
    </row>
  </sheetData>
  <mergeCells count="4">
    <mergeCell ref="E16:G16"/>
    <mergeCell ref="M10:O10"/>
    <mergeCell ref="B22:D22"/>
    <mergeCell ref="B2:J2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C28" sqref="C28"/>
    </sheetView>
  </sheetViews>
  <sheetFormatPr defaultRowHeight="12.75" x14ac:dyDescent="0.2"/>
  <cols>
    <col min="2" max="2" width="9.42578125" bestFit="1" customWidth="1"/>
    <col min="3" max="3" width="13.85546875" customWidth="1"/>
    <col min="4" max="4" width="13" bestFit="1" customWidth="1"/>
    <col min="5" max="5" width="9.5703125" bestFit="1" customWidth="1"/>
    <col min="6" max="6" width="10.7109375" bestFit="1" customWidth="1"/>
    <col min="7" max="7" width="13.85546875" bestFit="1" customWidth="1"/>
    <col min="8" max="8" width="11.7109375" bestFit="1" customWidth="1"/>
    <col min="9" max="11" width="8.7109375" customWidth="1"/>
  </cols>
  <sheetData>
    <row r="1" spans="1:11" ht="15.75" thickBot="1" x14ac:dyDescent="0.25">
      <c r="A1" s="13" t="s">
        <v>500</v>
      </c>
    </row>
    <row r="2" spans="1:11" ht="13.5" thickTop="1" x14ac:dyDescent="0.2">
      <c r="A2" s="234" t="s">
        <v>440</v>
      </c>
      <c r="B2" s="235" t="s">
        <v>652</v>
      </c>
      <c r="C2" s="235" t="s">
        <v>653</v>
      </c>
      <c r="D2" s="235" t="s">
        <v>654</v>
      </c>
      <c r="E2" s="235" t="s">
        <v>655</v>
      </c>
      <c r="F2" s="235" t="s">
        <v>684</v>
      </c>
      <c r="G2" s="235" t="s">
        <v>657</v>
      </c>
      <c r="H2" s="236" t="s">
        <v>685</v>
      </c>
    </row>
    <row r="3" spans="1:11" x14ac:dyDescent="0.2">
      <c r="A3" s="225">
        <v>7</v>
      </c>
      <c r="B3" s="218">
        <v>2</v>
      </c>
      <c r="C3" s="218"/>
      <c r="D3" s="218"/>
      <c r="E3" s="218"/>
      <c r="F3" s="218"/>
      <c r="G3" s="218"/>
      <c r="H3" s="226"/>
    </row>
    <row r="4" spans="1:11" x14ac:dyDescent="0.2">
      <c r="A4" s="225">
        <v>13</v>
      </c>
      <c r="B4" s="218">
        <v>-4</v>
      </c>
      <c r="C4" s="218"/>
      <c r="D4" s="218"/>
      <c r="E4" s="218"/>
      <c r="F4" s="218"/>
      <c r="G4" s="218"/>
      <c r="H4" s="226"/>
    </row>
    <row r="5" spans="1:11" x14ac:dyDescent="0.2">
      <c r="A5" s="225">
        <v>15</v>
      </c>
      <c r="B5" s="218">
        <v>66</v>
      </c>
      <c r="C5" s="218"/>
      <c r="D5" s="218"/>
      <c r="E5" s="218"/>
      <c r="F5" s="218"/>
      <c r="G5" s="218"/>
      <c r="H5" s="226"/>
    </row>
    <row r="6" spans="1:11" ht="13.5" thickBot="1" x14ac:dyDescent="0.25">
      <c r="A6" s="227">
        <v>8</v>
      </c>
      <c r="B6" s="228">
        <v>8</v>
      </c>
      <c r="C6" s="228"/>
      <c r="D6" s="228"/>
      <c r="E6" s="228"/>
      <c r="F6" s="228"/>
      <c r="G6" s="228"/>
      <c r="H6" s="229"/>
    </row>
    <row r="7" spans="1:11" ht="13.5" thickTop="1" x14ac:dyDescent="0.2"/>
    <row r="8" spans="1:11" ht="15" x14ac:dyDescent="0.2">
      <c r="A8" s="13" t="s">
        <v>502</v>
      </c>
    </row>
    <row r="9" spans="1:11" ht="18.75" thickTop="1" x14ac:dyDescent="0.25">
      <c r="B9" s="520" t="s">
        <v>720</v>
      </c>
      <c r="C9" s="520"/>
      <c r="D9" s="520"/>
      <c r="E9" s="520"/>
      <c r="F9" s="520"/>
      <c r="G9" s="520"/>
      <c r="H9" s="520"/>
    </row>
    <row r="10" spans="1:11" ht="15" x14ac:dyDescent="0.2">
      <c r="A10" s="33"/>
      <c r="B10" s="524" t="s">
        <v>719</v>
      </c>
      <c r="C10" s="524"/>
      <c r="D10" s="268">
        <v>1150000</v>
      </c>
      <c r="E10" s="37"/>
      <c r="F10" s="525" t="s">
        <v>519</v>
      </c>
      <c r="G10" s="525"/>
      <c r="H10" s="269">
        <v>0.35</v>
      </c>
      <c r="I10" s="33"/>
      <c r="J10" s="33"/>
      <c r="K10" s="33"/>
    </row>
    <row r="11" spans="1:11" ht="15" x14ac:dyDescent="0.2">
      <c r="A11" s="270" t="s">
        <v>1</v>
      </c>
      <c r="B11" s="270" t="s">
        <v>712</v>
      </c>
      <c r="C11" s="270" t="s">
        <v>713</v>
      </c>
      <c r="D11" s="270" t="s">
        <v>714</v>
      </c>
      <c r="E11" s="270" t="s">
        <v>715</v>
      </c>
      <c r="F11" s="270" t="s">
        <v>716</v>
      </c>
      <c r="G11" s="270" t="s">
        <v>717</v>
      </c>
      <c r="H11" s="270" t="s">
        <v>718</v>
      </c>
      <c r="I11" s="33"/>
      <c r="J11" s="33"/>
      <c r="K11" s="33"/>
    </row>
    <row r="12" spans="1:11" ht="15" x14ac:dyDescent="0.2">
      <c r="A12" s="320">
        <v>1</v>
      </c>
      <c r="B12" s="320" t="s">
        <v>721</v>
      </c>
      <c r="C12" s="321">
        <v>2.73</v>
      </c>
      <c r="D12" s="320" t="s">
        <v>329</v>
      </c>
      <c r="E12" s="320" t="s">
        <v>50</v>
      </c>
      <c r="F12" s="37"/>
      <c r="G12" s="37"/>
      <c r="H12" s="37"/>
      <c r="I12" s="33"/>
      <c r="J12" s="33"/>
      <c r="K12" s="33"/>
    </row>
    <row r="13" spans="1:11" ht="15" x14ac:dyDescent="0.2">
      <c r="A13" s="320">
        <v>2</v>
      </c>
      <c r="B13" s="320" t="s">
        <v>722</v>
      </c>
      <c r="C13" s="321">
        <v>3.1</v>
      </c>
      <c r="D13" s="320" t="s">
        <v>566</v>
      </c>
      <c r="E13" s="320" t="s">
        <v>46</v>
      </c>
      <c r="F13" s="37"/>
      <c r="G13" s="37"/>
      <c r="H13" s="37"/>
      <c r="I13" s="33"/>
      <c r="J13" s="33"/>
      <c r="K13" s="33"/>
    </row>
    <row r="14" spans="1:11" ht="15" x14ac:dyDescent="0.2">
      <c r="A14" s="320">
        <v>3</v>
      </c>
      <c r="B14" s="320" t="s">
        <v>723</v>
      </c>
      <c r="C14" s="321">
        <v>3.3</v>
      </c>
      <c r="D14" s="320" t="s">
        <v>328</v>
      </c>
      <c r="E14" s="320" t="s">
        <v>48</v>
      </c>
      <c r="F14" s="37"/>
      <c r="G14" s="37"/>
      <c r="H14" s="37"/>
      <c r="I14" s="33"/>
      <c r="J14" s="33"/>
      <c r="K14" s="33"/>
    </row>
    <row r="15" spans="1:11" ht="15" x14ac:dyDescent="0.2">
      <c r="A15" s="320">
        <v>4</v>
      </c>
      <c r="B15" s="320" t="s">
        <v>724</v>
      </c>
      <c r="C15" s="321">
        <v>4.5</v>
      </c>
      <c r="D15" s="320" t="s">
        <v>728</v>
      </c>
      <c r="E15" s="320" t="s">
        <v>44</v>
      </c>
      <c r="F15" s="37"/>
      <c r="G15" s="37"/>
      <c r="H15" s="37"/>
      <c r="I15" s="33"/>
      <c r="J15" s="33"/>
      <c r="K15" s="33"/>
    </row>
    <row r="16" spans="1:11" ht="15" x14ac:dyDescent="0.2">
      <c r="A16" s="320">
        <v>5</v>
      </c>
      <c r="B16" s="320" t="s">
        <v>725</v>
      </c>
      <c r="C16" s="321">
        <v>2.7</v>
      </c>
      <c r="D16" s="320" t="s">
        <v>566</v>
      </c>
      <c r="E16" s="320" t="s">
        <v>50</v>
      </c>
      <c r="F16" s="37"/>
      <c r="G16" s="37"/>
      <c r="H16" s="37"/>
      <c r="I16" s="33"/>
      <c r="J16" s="33"/>
      <c r="K16" s="33"/>
    </row>
    <row r="17" spans="1:11" ht="15" x14ac:dyDescent="0.2">
      <c r="A17" s="320">
        <v>6</v>
      </c>
      <c r="B17" s="320" t="s">
        <v>64</v>
      </c>
      <c r="C17" s="321">
        <v>5.5</v>
      </c>
      <c r="D17" s="320" t="s">
        <v>328</v>
      </c>
      <c r="E17" s="320" t="s">
        <v>44</v>
      </c>
      <c r="F17" s="37"/>
      <c r="G17" s="37"/>
      <c r="H17" s="37"/>
      <c r="I17" s="33"/>
      <c r="J17" s="33"/>
      <c r="K17" s="33"/>
    </row>
    <row r="18" spans="1:11" ht="15" x14ac:dyDescent="0.2">
      <c r="A18" s="320">
        <v>7</v>
      </c>
      <c r="B18" s="320" t="s">
        <v>726</v>
      </c>
      <c r="C18" s="321">
        <v>3.7</v>
      </c>
      <c r="D18" s="320" t="s">
        <v>328</v>
      </c>
      <c r="E18" s="320" t="s">
        <v>48</v>
      </c>
      <c r="F18" s="37"/>
      <c r="G18" s="37"/>
      <c r="H18" s="37"/>
      <c r="I18" s="33"/>
      <c r="J18" s="33"/>
      <c r="K18" s="33"/>
    </row>
    <row r="19" spans="1:11" ht="15" x14ac:dyDescent="0.2">
      <c r="A19" s="320">
        <v>8</v>
      </c>
      <c r="B19" s="320" t="s">
        <v>727</v>
      </c>
      <c r="C19" s="321">
        <v>3.3</v>
      </c>
      <c r="D19" s="320" t="s">
        <v>329</v>
      </c>
      <c r="E19" s="320" t="s">
        <v>50</v>
      </c>
      <c r="F19" s="37"/>
      <c r="G19" s="37"/>
      <c r="H19" s="37"/>
      <c r="I19" s="33"/>
      <c r="J19" s="33"/>
      <c r="K19" s="33"/>
    </row>
    <row r="20" spans="1:11" ht="15" x14ac:dyDescent="0.2">
      <c r="A20" s="524" t="s">
        <v>729</v>
      </c>
      <c r="B20" s="525"/>
      <c r="C20" s="525"/>
      <c r="D20" s="525"/>
      <c r="E20" s="525"/>
      <c r="F20" s="299"/>
      <c r="G20" s="299"/>
      <c r="H20" s="299"/>
      <c r="I20" s="33"/>
      <c r="J20" s="33"/>
      <c r="K20" s="33"/>
    </row>
    <row r="21" spans="1:11" ht="15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15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34" spans="1:11" ht="15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</sheetData>
  <mergeCells count="4">
    <mergeCell ref="B10:C10"/>
    <mergeCell ref="F10:G10"/>
    <mergeCell ref="B9:H9"/>
    <mergeCell ref="A20:E20"/>
  </mergeCells>
  <phoneticPr fontId="5" type="noConversion"/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21"/>
  <sheetViews>
    <sheetView workbookViewId="0">
      <selection activeCell="D6" sqref="D6"/>
    </sheetView>
  </sheetViews>
  <sheetFormatPr defaultColWidth="9.140625" defaultRowHeight="15" x14ac:dyDescent="0.2"/>
  <cols>
    <col min="1" max="1" width="12.7109375" style="33" bestFit="1" customWidth="1"/>
    <col min="2" max="2" width="14.85546875" style="33" bestFit="1" customWidth="1"/>
    <col min="3" max="3" width="13.5703125" style="33" bestFit="1" customWidth="1"/>
    <col min="4" max="4" width="11.140625" style="33" bestFit="1" customWidth="1"/>
    <col min="5" max="5" width="10.140625" style="33" customWidth="1"/>
    <col min="6" max="6" width="11.140625" style="33" customWidth="1"/>
    <col min="7" max="7" width="8.28515625" style="33" bestFit="1" customWidth="1"/>
    <col min="8" max="11" width="9.140625" style="33"/>
    <col min="12" max="12" width="10.85546875" style="33" customWidth="1"/>
    <col min="13" max="16384" width="9.140625" style="33"/>
  </cols>
  <sheetData>
    <row r="1" spans="1:12" ht="18.75" thickBot="1" x14ac:dyDescent="0.3">
      <c r="A1" s="607" t="s">
        <v>1169</v>
      </c>
      <c r="B1" s="607"/>
      <c r="C1" s="607"/>
      <c r="D1" s="607"/>
      <c r="E1" s="607"/>
      <c r="F1" s="607"/>
      <c r="G1" s="607"/>
      <c r="H1" s="607"/>
      <c r="I1" s="607"/>
    </row>
    <row r="2" spans="1:12" ht="32.25" thickBot="1" x14ac:dyDescent="0.25">
      <c r="A2" s="82" t="s">
        <v>275</v>
      </c>
      <c r="B2" s="83" t="s">
        <v>276</v>
      </c>
      <c r="C2" s="84" t="s">
        <v>277</v>
      </c>
      <c r="D2" s="84" t="s">
        <v>278</v>
      </c>
      <c r="E2" s="83" t="s">
        <v>279</v>
      </c>
      <c r="F2" s="83" t="s">
        <v>280</v>
      </c>
      <c r="G2" s="83" t="s">
        <v>250</v>
      </c>
      <c r="H2" s="84" t="s">
        <v>281</v>
      </c>
      <c r="I2" s="85" t="s">
        <v>282</v>
      </c>
    </row>
    <row r="3" spans="1:12" x14ac:dyDescent="0.2">
      <c r="A3" s="108">
        <v>42064</v>
      </c>
      <c r="B3" s="508" t="s">
        <v>1170</v>
      </c>
      <c r="C3" s="291"/>
      <c r="D3" s="109">
        <v>0.24947916666666667</v>
      </c>
      <c r="E3" s="109">
        <v>0.25138888888888888</v>
      </c>
      <c r="F3" s="291"/>
      <c r="G3" s="291"/>
      <c r="H3" s="291"/>
      <c r="I3" s="89"/>
      <c r="L3" s="199"/>
    </row>
    <row r="4" spans="1:12" x14ac:dyDescent="0.2">
      <c r="A4" s="47">
        <v>42065</v>
      </c>
      <c r="B4" s="509" t="s">
        <v>1171</v>
      </c>
      <c r="C4" s="292"/>
      <c r="D4" s="79">
        <v>0.17716435185185186</v>
      </c>
      <c r="E4" s="79">
        <v>0.1779398148148148</v>
      </c>
      <c r="F4" s="292"/>
      <c r="G4" s="292"/>
      <c r="H4" s="292"/>
      <c r="I4" s="294"/>
    </row>
    <row r="5" spans="1:12" x14ac:dyDescent="0.2">
      <c r="A5" s="47">
        <v>42065</v>
      </c>
      <c r="B5" s="509" t="s">
        <v>1172</v>
      </c>
      <c r="C5" s="292"/>
      <c r="D5" s="79">
        <v>0.22048611111111113</v>
      </c>
      <c r="E5" s="79">
        <v>0.22181712962962963</v>
      </c>
      <c r="F5" s="292"/>
      <c r="G5" s="292"/>
      <c r="H5" s="292"/>
      <c r="I5" s="294"/>
    </row>
    <row r="6" spans="1:12" x14ac:dyDescent="0.2">
      <c r="A6" s="47">
        <v>42067</v>
      </c>
      <c r="B6" s="509" t="s">
        <v>1173</v>
      </c>
      <c r="C6" s="292"/>
      <c r="D6" s="79">
        <v>0.45833333333333331</v>
      </c>
      <c r="E6" s="79">
        <v>0.46901620370370373</v>
      </c>
      <c r="F6" s="292"/>
      <c r="G6" s="292"/>
      <c r="H6" s="292"/>
      <c r="I6" s="294"/>
    </row>
    <row r="7" spans="1:12" x14ac:dyDescent="0.2">
      <c r="A7" s="47">
        <v>42068</v>
      </c>
      <c r="B7" s="509" t="s">
        <v>1174</v>
      </c>
      <c r="C7" s="292"/>
      <c r="D7" s="79">
        <v>0.84386574074074072</v>
      </c>
      <c r="E7" s="79">
        <v>0.84875</v>
      </c>
      <c r="F7" s="292"/>
      <c r="G7" s="292"/>
      <c r="H7" s="292"/>
      <c r="I7" s="294"/>
    </row>
    <row r="8" spans="1:12" x14ac:dyDescent="0.2">
      <c r="A8" s="47">
        <v>42069</v>
      </c>
      <c r="B8" s="509" t="s">
        <v>1175</v>
      </c>
      <c r="C8" s="292"/>
      <c r="D8" s="79">
        <v>0.63640046296296293</v>
      </c>
      <c r="E8" s="79">
        <v>0.63778935185185182</v>
      </c>
      <c r="F8" s="292"/>
      <c r="G8" s="292"/>
      <c r="H8" s="292"/>
      <c r="I8" s="294"/>
    </row>
    <row r="9" spans="1:12" x14ac:dyDescent="0.2">
      <c r="A9" s="47">
        <v>42070</v>
      </c>
      <c r="B9" s="509" t="s">
        <v>739</v>
      </c>
      <c r="C9" s="292"/>
      <c r="D9" s="79">
        <v>0.50847222222222221</v>
      </c>
      <c r="E9" s="79">
        <v>0.51180555555555551</v>
      </c>
      <c r="F9" s="292"/>
      <c r="G9" s="292"/>
      <c r="H9" s="292"/>
      <c r="I9" s="294"/>
    </row>
    <row r="10" spans="1:12" x14ac:dyDescent="0.2">
      <c r="A10" s="47">
        <v>42072</v>
      </c>
      <c r="B10" s="509" t="s">
        <v>1176</v>
      </c>
      <c r="C10" s="292"/>
      <c r="D10" s="79">
        <v>0.96883101851851849</v>
      </c>
      <c r="E10" s="79">
        <v>0.96952546296296294</v>
      </c>
      <c r="F10" s="292"/>
      <c r="G10" s="292"/>
      <c r="H10" s="292"/>
      <c r="I10" s="294"/>
    </row>
    <row r="11" spans="1:12" x14ac:dyDescent="0.2">
      <c r="A11" s="47">
        <v>42073</v>
      </c>
      <c r="B11" s="509" t="s">
        <v>1177</v>
      </c>
      <c r="C11" s="292"/>
      <c r="D11" s="79">
        <v>0.26057870370370367</v>
      </c>
      <c r="E11" s="79">
        <v>0.26197916666666665</v>
      </c>
      <c r="F11" s="292"/>
      <c r="G11" s="292"/>
      <c r="H11" s="292"/>
      <c r="I11" s="294"/>
    </row>
    <row r="12" spans="1:12" ht="15.75" thickBot="1" x14ac:dyDescent="0.25">
      <c r="A12" s="48">
        <v>42075</v>
      </c>
      <c r="B12" s="510" t="s">
        <v>1178</v>
      </c>
      <c r="C12" s="293"/>
      <c r="D12" s="81">
        <v>0.17770833333333333</v>
      </c>
      <c r="E12" s="81">
        <v>0.17872685185185186</v>
      </c>
      <c r="F12" s="293"/>
      <c r="G12" s="293"/>
      <c r="H12" s="293"/>
      <c r="I12" s="295"/>
    </row>
    <row r="14" spans="1:12" ht="15.75" thickBot="1" x14ac:dyDescent="0.25">
      <c r="A14" s="33" t="s">
        <v>283</v>
      </c>
    </row>
    <row r="15" spans="1:12" ht="16.5" thickBot="1" x14ac:dyDescent="0.3">
      <c r="A15" s="86"/>
      <c r="B15" s="87" t="s">
        <v>277</v>
      </c>
      <c r="C15" s="87" t="s">
        <v>284</v>
      </c>
      <c r="D15" s="88" t="s">
        <v>285</v>
      </c>
    </row>
    <row r="16" spans="1:12" x14ac:dyDescent="0.2">
      <c r="A16" s="105" t="s">
        <v>333</v>
      </c>
      <c r="B16" s="44" t="s">
        <v>286</v>
      </c>
      <c r="C16" s="43">
        <v>1100</v>
      </c>
      <c r="D16" s="294"/>
    </row>
    <row r="17" spans="1:4" x14ac:dyDescent="0.2">
      <c r="A17" s="106" t="s">
        <v>334</v>
      </c>
      <c r="B17" s="37" t="s">
        <v>287</v>
      </c>
      <c r="C17" s="35">
        <v>1000</v>
      </c>
      <c r="D17" s="294"/>
    </row>
    <row r="18" spans="1:4" x14ac:dyDescent="0.2">
      <c r="A18" s="106" t="s">
        <v>335</v>
      </c>
      <c r="B18" s="37" t="s">
        <v>288</v>
      </c>
      <c r="C18" s="35">
        <v>960</v>
      </c>
      <c r="D18" s="294"/>
    </row>
    <row r="19" spans="1:4" x14ac:dyDescent="0.2">
      <c r="A19" s="106" t="s">
        <v>346</v>
      </c>
      <c r="B19" s="37" t="s">
        <v>289</v>
      </c>
      <c r="C19" s="35">
        <v>1200</v>
      </c>
      <c r="D19" s="294"/>
    </row>
    <row r="20" spans="1:4" ht="15.75" thickBot="1" x14ac:dyDescent="0.25">
      <c r="A20" s="107" t="s">
        <v>336</v>
      </c>
      <c r="B20" s="80" t="s">
        <v>290</v>
      </c>
      <c r="C20" s="498">
        <v>1150</v>
      </c>
      <c r="D20" s="511"/>
    </row>
    <row r="21" spans="1:4" ht="15.75" thickBot="1" x14ac:dyDescent="0.25">
      <c r="A21" s="512" t="s">
        <v>1179</v>
      </c>
      <c r="B21" s="18" t="s">
        <v>1180</v>
      </c>
      <c r="C21" s="40">
        <v>1250</v>
      </c>
      <c r="D21" s="295"/>
    </row>
  </sheetData>
  <mergeCells count="1">
    <mergeCell ref="A1:I1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2:L20"/>
  <sheetViews>
    <sheetView workbookViewId="0">
      <selection activeCell="D6" sqref="D6"/>
    </sheetView>
  </sheetViews>
  <sheetFormatPr defaultRowHeight="12.75" x14ac:dyDescent="0.2"/>
  <cols>
    <col min="2" max="2" width="5.7109375" bestFit="1" customWidth="1"/>
    <col min="3" max="3" width="11.7109375" customWidth="1"/>
    <col min="5" max="5" width="14.5703125" customWidth="1"/>
    <col min="6" max="6" width="11.42578125" bestFit="1" customWidth="1"/>
    <col min="9" max="9" width="14.7109375" customWidth="1"/>
    <col min="10" max="11" width="12.85546875" bestFit="1" customWidth="1"/>
    <col min="13" max="13" width="10" bestFit="1" customWidth="1"/>
  </cols>
  <sheetData>
    <row r="2" spans="2:12" ht="21" thickBot="1" x14ac:dyDescent="0.35">
      <c r="B2" s="608" t="s">
        <v>242</v>
      </c>
      <c r="C2" s="608"/>
      <c r="D2" s="608"/>
      <c r="E2" s="608"/>
      <c r="F2" s="608"/>
      <c r="G2" s="608"/>
      <c r="H2" s="608"/>
      <c r="I2" s="608"/>
      <c r="J2" s="608"/>
      <c r="K2" s="608"/>
      <c r="L2" s="33"/>
    </row>
    <row r="3" spans="2:12" ht="48" thickBot="1" x14ac:dyDescent="0.25">
      <c r="B3" s="67" t="s">
        <v>1</v>
      </c>
      <c r="C3" s="68" t="s">
        <v>243</v>
      </c>
      <c r="D3" s="68" t="s">
        <v>244</v>
      </c>
      <c r="E3" s="68" t="s">
        <v>245</v>
      </c>
      <c r="F3" s="68" t="s">
        <v>246</v>
      </c>
      <c r="G3" s="68" t="s">
        <v>247</v>
      </c>
      <c r="H3" s="68" t="s">
        <v>248</v>
      </c>
      <c r="I3" s="68" t="s">
        <v>249</v>
      </c>
      <c r="J3" s="68" t="s">
        <v>291</v>
      </c>
      <c r="K3" s="69" t="s">
        <v>292</v>
      </c>
      <c r="L3" s="33"/>
    </row>
    <row r="4" spans="2:12" ht="15" x14ac:dyDescent="0.2">
      <c r="B4" s="54">
        <v>4</v>
      </c>
      <c r="C4" s="55" t="s">
        <v>254</v>
      </c>
      <c r="D4" s="55">
        <v>200</v>
      </c>
      <c r="E4" s="56">
        <v>38362</v>
      </c>
      <c r="F4" s="57"/>
      <c r="G4" s="57"/>
      <c r="H4" s="57"/>
      <c r="I4" s="57"/>
      <c r="J4" s="57"/>
      <c r="K4" s="89"/>
      <c r="L4" s="33"/>
    </row>
    <row r="5" spans="2:12" ht="15" x14ac:dyDescent="0.2">
      <c r="B5" s="34">
        <v>3</v>
      </c>
      <c r="C5" s="35" t="s">
        <v>253</v>
      </c>
      <c r="D5" s="35">
        <v>500</v>
      </c>
      <c r="E5" s="36">
        <v>38364</v>
      </c>
      <c r="F5" s="37"/>
      <c r="G5" s="37"/>
      <c r="H5" s="37"/>
      <c r="I5" s="37"/>
      <c r="J5" s="37"/>
      <c r="K5" s="90"/>
      <c r="L5" s="33"/>
    </row>
    <row r="6" spans="2:12" ht="15" x14ac:dyDescent="0.2">
      <c r="B6" s="34">
        <v>2</v>
      </c>
      <c r="C6" s="35" t="s">
        <v>252</v>
      </c>
      <c r="D6" s="35">
        <v>100</v>
      </c>
      <c r="E6" s="36">
        <v>38369</v>
      </c>
      <c r="F6" s="37"/>
      <c r="G6" s="37"/>
      <c r="H6" s="37"/>
      <c r="I6" s="37"/>
      <c r="J6" s="37"/>
      <c r="K6" s="90"/>
      <c r="L6" s="33"/>
    </row>
    <row r="7" spans="2:12" ht="15" x14ac:dyDescent="0.2">
      <c r="B7" s="34">
        <v>1</v>
      </c>
      <c r="C7" s="35" t="s">
        <v>251</v>
      </c>
      <c r="D7" s="35">
        <v>10</v>
      </c>
      <c r="E7" s="36">
        <v>38378</v>
      </c>
      <c r="F7" s="37"/>
      <c r="G7" s="37"/>
      <c r="H7" s="37"/>
      <c r="I7" s="37"/>
      <c r="J7" s="37"/>
      <c r="K7" s="90"/>
      <c r="L7" s="33"/>
    </row>
    <row r="8" spans="2:12" ht="15" x14ac:dyDescent="0.2">
      <c r="B8" s="34">
        <v>5</v>
      </c>
      <c r="C8" s="35" t="s">
        <v>255</v>
      </c>
      <c r="D8" s="35">
        <v>30</v>
      </c>
      <c r="E8" s="36">
        <v>38398</v>
      </c>
      <c r="F8" s="37"/>
      <c r="G8" s="37"/>
      <c r="H8" s="37"/>
      <c r="I8" s="37"/>
      <c r="J8" s="37"/>
      <c r="K8" s="90"/>
      <c r="L8" s="33"/>
    </row>
    <row r="9" spans="2:12" ht="15" x14ac:dyDescent="0.2">
      <c r="B9" s="34">
        <v>6</v>
      </c>
      <c r="C9" s="35" t="s">
        <v>256</v>
      </c>
      <c r="D9" s="35">
        <v>100</v>
      </c>
      <c r="E9" s="36">
        <v>38399</v>
      </c>
      <c r="F9" s="37"/>
      <c r="G9" s="37"/>
      <c r="H9" s="37"/>
      <c r="I9" s="37"/>
      <c r="J9" s="37"/>
      <c r="K9" s="90"/>
      <c r="L9" s="33"/>
    </row>
    <row r="10" spans="2:12" ht="15.75" thickBot="1" x14ac:dyDescent="0.25">
      <c r="B10" s="39">
        <v>7</v>
      </c>
      <c r="C10" s="40" t="s">
        <v>257</v>
      </c>
      <c r="D10" s="40">
        <v>50</v>
      </c>
      <c r="E10" s="41">
        <v>38401</v>
      </c>
      <c r="F10" s="80"/>
      <c r="G10" s="80"/>
      <c r="H10" s="80"/>
      <c r="I10" s="80"/>
      <c r="J10" s="80"/>
      <c r="K10" s="91"/>
      <c r="L10" s="33"/>
    </row>
    <row r="11" spans="2:12" ht="15" x14ac:dyDescent="0.2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2:12" ht="16.5" thickBot="1" x14ac:dyDescent="0.3">
      <c r="B12" s="33"/>
      <c r="C12" s="616" t="s">
        <v>258</v>
      </c>
      <c r="D12" s="616"/>
      <c r="E12" s="616"/>
      <c r="F12" s="33"/>
      <c r="G12" s="33"/>
      <c r="H12" s="33"/>
      <c r="I12" s="609" t="s">
        <v>266</v>
      </c>
      <c r="J12" s="609"/>
      <c r="K12" s="33"/>
      <c r="L12" s="33"/>
    </row>
    <row r="13" spans="2:12" ht="32.25" thickBot="1" x14ac:dyDescent="0.25">
      <c r="B13" s="33"/>
      <c r="C13" s="70" t="s">
        <v>259</v>
      </c>
      <c r="D13" s="71">
        <v>28</v>
      </c>
      <c r="E13" s="72">
        <v>29</v>
      </c>
      <c r="F13" s="71">
        <v>21</v>
      </c>
      <c r="G13" s="73">
        <v>27</v>
      </c>
      <c r="H13" s="33"/>
      <c r="I13" s="74" t="s">
        <v>267</v>
      </c>
      <c r="J13" s="75" t="s">
        <v>268</v>
      </c>
      <c r="K13" s="33"/>
      <c r="L13" s="33"/>
    </row>
    <row r="14" spans="2:12" ht="15" x14ac:dyDescent="0.2">
      <c r="B14" s="33"/>
      <c r="C14" s="46" t="s">
        <v>114</v>
      </c>
      <c r="D14" s="43" t="s">
        <v>260</v>
      </c>
      <c r="E14" s="43" t="s">
        <v>261</v>
      </c>
      <c r="F14" s="43" t="s">
        <v>262</v>
      </c>
      <c r="G14" s="52" t="s">
        <v>263</v>
      </c>
      <c r="H14" s="33"/>
      <c r="I14" s="49">
        <v>38353</v>
      </c>
      <c r="J14" s="45">
        <v>13800</v>
      </c>
      <c r="K14" s="33"/>
      <c r="L14" s="33"/>
    </row>
    <row r="15" spans="2:12" ht="15" x14ac:dyDescent="0.2">
      <c r="B15" s="33"/>
      <c r="C15" s="34" t="s">
        <v>264</v>
      </c>
      <c r="D15" s="35">
        <v>80</v>
      </c>
      <c r="E15" s="35">
        <v>50</v>
      </c>
      <c r="F15" s="35">
        <v>30</v>
      </c>
      <c r="G15" s="50">
        <v>4</v>
      </c>
      <c r="H15" s="33"/>
      <c r="I15" s="47">
        <v>38364</v>
      </c>
      <c r="J15" s="38">
        <v>13850</v>
      </c>
      <c r="K15" s="33"/>
      <c r="L15" s="33"/>
    </row>
    <row r="16" spans="2:12" ht="15.75" thickBot="1" x14ac:dyDescent="0.25">
      <c r="B16" s="33"/>
      <c r="C16" s="39" t="s">
        <v>265</v>
      </c>
      <c r="D16" s="40">
        <v>78</v>
      </c>
      <c r="E16" s="40">
        <v>48</v>
      </c>
      <c r="F16" s="40">
        <v>36</v>
      </c>
      <c r="G16" s="51">
        <v>3</v>
      </c>
      <c r="H16" s="33"/>
      <c r="I16" s="47">
        <v>38377</v>
      </c>
      <c r="J16" s="38">
        <v>13950</v>
      </c>
      <c r="K16" s="33"/>
      <c r="L16" s="33"/>
    </row>
    <row r="17" spans="2:12" ht="15.75" thickBot="1" x14ac:dyDescent="0.25">
      <c r="B17" s="33"/>
      <c r="C17" s="33"/>
      <c r="D17" s="33"/>
      <c r="E17" s="33"/>
      <c r="F17" s="33"/>
      <c r="G17" s="33"/>
      <c r="H17" s="33"/>
      <c r="I17" s="48">
        <v>38395</v>
      </c>
      <c r="J17" s="42">
        <v>13900</v>
      </c>
      <c r="K17" s="33"/>
      <c r="L17" s="33"/>
    </row>
    <row r="18" spans="2:12" ht="15.75" thickBo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2:12" ht="15.75" x14ac:dyDescent="0.25">
      <c r="B19" s="33"/>
      <c r="C19" s="53"/>
      <c r="D19" s="610" t="s">
        <v>270</v>
      </c>
      <c r="E19" s="611"/>
      <c r="F19" s="611"/>
      <c r="G19" s="611"/>
      <c r="H19" s="612"/>
      <c r="I19" s="76"/>
      <c r="J19" s="33"/>
      <c r="K19" s="33"/>
      <c r="L19" s="33"/>
    </row>
    <row r="20" spans="2:12" ht="16.5" thickBot="1" x14ac:dyDescent="0.3">
      <c r="B20" s="33"/>
      <c r="C20" s="53"/>
      <c r="D20" s="613" t="s">
        <v>269</v>
      </c>
      <c r="E20" s="614"/>
      <c r="F20" s="614"/>
      <c r="G20" s="614"/>
      <c r="H20" s="615"/>
      <c r="I20" s="77"/>
      <c r="J20" s="33"/>
      <c r="K20" s="33"/>
      <c r="L20" s="33"/>
    </row>
  </sheetData>
  <mergeCells count="5">
    <mergeCell ref="B2:K2"/>
    <mergeCell ref="I12:J12"/>
    <mergeCell ref="D19:H19"/>
    <mergeCell ref="D20:H20"/>
    <mergeCell ref="C12:E1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21"/>
  <sheetViews>
    <sheetView tabSelected="1" topLeftCell="A7" workbookViewId="0">
      <selection activeCell="D19" sqref="D19"/>
    </sheetView>
  </sheetViews>
  <sheetFormatPr defaultRowHeight="18.75" x14ac:dyDescent="0.3"/>
  <cols>
    <col min="1" max="1" width="13.42578125" style="650" bestFit="1" customWidth="1"/>
    <col min="2" max="2" width="15.85546875" style="650" bestFit="1" customWidth="1"/>
    <col min="3" max="3" width="22.85546875" style="650" bestFit="1" customWidth="1"/>
    <col min="4" max="4" width="20.140625" style="650" customWidth="1"/>
    <col min="5" max="5" width="28.140625" style="650" customWidth="1"/>
    <col min="6" max="6" width="13" style="650" customWidth="1"/>
    <col min="7" max="7" width="14" style="650" customWidth="1"/>
    <col min="8" max="8" width="14.7109375" style="650" customWidth="1"/>
    <col min="9" max="16384" width="9.140625" style="650"/>
  </cols>
  <sheetData>
    <row r="1" spans="1:8" x14ac:dyDescent="0.3">
      <c r="A1" s="661" t="s">
        <v>954</v>
      </c>
      <c r="B1" s="661"/>
      <c r="C1" s="661"/>
      <c r="D1" s="661"/>
      <c r="E1" s="661"/>
      <c r="F1" s="661"/>
      <c r="G1" s="661"/>
      <c r="H1" s="661"/>
    </row>
    <row r="2" spans="1:8" x14ac:dyDescent="0.3">
      <c r="A2" s="662"/>
      <c r="B2" s="662"/>
      <c r="C2" s="662"/>
      <c r="D2" s="662"/>
      <c r="E2" s="662"/>
      <c r="F2" s="662"/>
      <c r="G2" s="662"/>
      <c r="H2" s="662"/>
    </row>
    <row r="3" spans="1:8" ht="37.5" x14ac:dyDescent="0.3">
      <c r="A3" s="658" t="s">
        <v>624</v>
      </c>
      <c r="B3" s="658" t="s">
        <v>955</v>
      </c>
      <c r="C3" s="658" t="s">
        <v>956</v>
      </c>
      <c r="D3" s="658" t="s">
        <v>957</v>
      </c>
      <c r="E3" s="659" t="s">
        <v>958</v>
      </c>
      <c r="F3" s="659" t="s">
        <v>463</v>
      </c>
      <c r="G3" s="659" t="s">
        <v>959</v>
      </c>
      <c r="H3" s="659" t="s">
        <v>960</v>
      </c>
    </row>
    <row r="4" spans="1:8" x14ac:dyDescent="0.3">
      <c r="A4" s="652">
        <v>41791</v>
      </c>
      <c r="B4" s="653" t="s">
        <v>961</v>
      </c>
      <c r="C4" s="653" t="s">
        <v>962</v>
      </c>
      <c r="D4" s="653" t="s">
        <v>963</v>
      </c>
      <c r="E4" s="653"/>
      <c r="F4" s="653"/>
      <c r="G4" s="653"/>
      <c r="H4" s="653"/>
    </row>
    <row r="5" spans="1:8" x14ac:dyDescent="0.3">
      <c r="A5" s="652">
        <v>41793</v>
      </c>
      <c r="B5" s="653" t="s">
        <v>964</v>
      </c>
      <c r="C5" s="653" t="s">
        <v>965</v>
      </c>
      <c r="D5" s="653" t="s">
        <v>966</v>
      </c>
      <c r="E5" s="653"/>
      <c r="F5" s="653"/>
      <c r="G5" s="653"/>
      <c r="H5" s="653"/>
    </row>
    <row r="6" spans="1:8" x14ac:dyDescent="0.3">
      <c r="A6" s="652">
        <v>41794</v>
      </c>
      <c r="B6" s="653" t="s">
        <v>967</v>
      </c>
      <c r="C6" s="653" t="s">
        <v>968</v>
      </c>
      <c r="D6" s="653" t="s">
        <v>969</v>
      </c>
      <c r="E6" s="653"/>
      <c r="F6" s="653"/>
      <c r="G6" s="653"/>
      <c r="H6" s="653"/>
    </row>
    <row r="7" spans="1:8" x14ac:dyDescent="0.3">
      <c r="A7" s="652">
        <v>41797</v>
      </c>
      <c r="B7" s="653" t="s">
        <v>970</v>
      </c>
      <c r="C7" s="653" t="s">
        <v>971</v>
      </c>
      <c r="D7" s="653" t="s">
        <v>972</v>
      </c>
      <c r="E7" s="653"/>
      <c r="F7" s="653"/>
      <c r="G7" s="653"/>
      <c r="H7" s="653"/>
    </row>
    <row r="8" spans="1:8" x14ac:dyDescent="0.3">
      <c r="A8" s="652">
        <v>41799</v>
      </c>
      <c r="B8" s="653" t="s">
        <v>973</v>
      </c>
      <c r="C8" s="653" t="s">
        <v>962</v>
      </c>
      <c r="D8" s="653" t="s">
        <v>974</v>
      </c>
      <c r="E8" s="653"/>
      <c r="F8" s="653"/>
      <c r="G8" s="653"/>
      <c r="H8" s="653"/>
    </row>
    <row r="9" spans="1:8" x14ac:dyDescent="0.3">
      <c r="A9" s="652">
        <v>41800</v>
      </c>
      <c r="B9" s="653" t="s">
        <v>975</v>
      </c>
      <c r="C9" s="653" t="s">
        <v>976</v>
      </c>
      <c r="D9" s="653" t="s">
        <v>977</v>
      </c>
      <c r="E9" s="653"/>
      <c r="F9" s="653"/>
      <c r="G9" s="653"/>
      <c r="H9" s="653"/>
    </row>
    <row r="10" spans="1:8" x14ac:dyDescent="0.3">
      <c r="A10" s="652">
        <v>41802</v>
      </c>
      <c r="B10" s="653" t="s">
        <v>961</v>
      </c>
      <c r="C10" s="653" t="s">
        <v>962</v>
      </c>
      <c r="D10" s="653" t="s">
        <v>978</v>
      </c>
      <c r="E10" s="653"/>
      <c r="F10" s="653"/>
      <c r="G10" s="653"/>
      <c r="H10" s="653"/>
    </row>
    <row r="11" spans="1:8" x14ac:dyDescent="0.3">
      <c r="A11" s="652">
        <v>41805</v>
      </c>
      <c r="B11" s="653" t="s">
        <v>967</v>
      </c>
      <c r="C11" s="653" t="s">
        <v>968</v>
      </c>
      <c r="D11" s="653" t="s">
        <v>979</v>
      </c>
      <c r="E11" s="653"/>
      <c r="F11" s="653"/>
      <c r="G11" s="653"/>
      <c r="H11" s="653"/>
    </row>
    <row r="12" spans="1:8" x14ac:dyDescent="0.3">
      <c r="A12" s="652">
        <v>41807</v>
      </c>
      <c r="B12" s="653" t="s">
        <v>980</v>
      </c>
      <c r="C12" s="653" t="s">
        <v>971</v>
      </c>
      <c r="D12" s="653" t="s">
        <v>981</v>
      </c>
      <c r="E12" s="653"/>
      <c r="F12" s="653"/>
      <c r="G12" s="653"/>
      <c r="H12" s="653"/>
    </row>
    <row r="13" spans="1:8" x14ac:dyDescent="0.3">
      <c r="A13" s="652">
        <v>41809</v>
      </c>
      <c r="B13" s="653" t="s">
        <v>982</v>
      </c>
      <c r="C13" s="653" t="s">
        <v>983</v>
      </c>
      <c r="D13" s="653" t="s">
        <v>984</v>
      </c>
      <c r="E13" s="653"/>
      <c r="F13" s="653"/>
      <c r="G13" s="653"/>
      <c r="H13" s="653"/>
    </row>
    <row r="14" spans="1:8" x14ac:dyDescent="0.3">
      <c r="A14" s="651"/>
      <c r="B14" s="651"/>
      <c r="C14" s="651"/>
      <c r="D14" s="651"/>
      <c r="E14" s="651"/>
      <c r="F14" s="651"/>
      <c r="G14" s="651"/>
      <c r="H14" s="651"/>
    </row>
    <row r="15" spans="1:8" x14ac:dyDescent="0.3">
      <c r="A15" s="660" t="s">
        <v>985</v>
      </c>
      <c r="B15" s="660"/>
      <c r="C15" s="660"/>
      <c r="D15" s="651"/>
      <c r="E15" s="663" t="s">
        <v>986</v>
      </c>
      <c r="F15" s="663"/>
      <c r="G15" s="663"/>
      <c r="H15" s="663"/>
    </row>
    <row r="16" spans="1:8" ht="37.5" x14ac:dyDescent="0.3">
      <c r="A16" s="659" t="s">
        <v>461</v>
      </c>
      <c r="B16" s="658" t="s">
        <v>462</v>
      </c>
      <c r="C16" s="658" t="s">
        <v>924</v>
      </c>
      <c r="D16" s="651"/>
      <c r="E16" s="658" t="s">
        <v>987</v>
      </c>
      <c r="F16" s="658">
        <v>1</v>
      </c>
      <c r="G16" s="658">
        <v>2</v>
      </c>
      <c r="H16" s="658">
        <v>3</v>
      </c>
    </row>
    <row r="17" spans="1:8" x14ac:dyDescent="0.3">
      <c r="A17" s="654" t="s">
        <v>319</v>
      </c>
      <c r="B17" s="654" t="s">
        <v>988</v>
      </c>
      <c r="C17" s="654">
        <v>52000</v>
      </c>
      <c r="D17" s="651"/>
      <c r="E17" s="655" t="s">
        <v>989</v>
      </c>
      <c r="F17" s="656">
        <v>7.0000000000000007E-2</v>
      </c>
      <c r="G17" s="656">
        <v>0.06</v>
      </c>
      <c r="H17" s="656">
        <v>0.05</v>
      </c>
    </row>
    <row r="18" spans="1:8" x14ac:dyDescent="0.3">
      <c r="A18" s="654" t="s">
        <v>225</v>
      </c>
      <c r="B18" s="654" t="s">
        <v>990</v>
      </c>
      <c r="C18" s="654">
        <v>46500</v>
      </c>
      <c r="D18" s="651"/>
      <c r="E18" s="651"/>
      <c r="F18" s="651"/>
      <c r="G18" s="651"/>
      <c r="H18" s="651"/>
    </row>
    <row r="19" spans="1:8" x14ac:dyDescent="0.3">
      <c r="A19" s="654" t="s">
        <v>991</v>
      </c>
      <c r="B19" s="654" t="s">
        <v>992</v>
      </c>
      <c r="C19" s="654">
        <v>34000</v>
      </c>
      <c r="D19" s="651"/>
      <c r="E19" s="663" t="s">
        <v>993</v>
      </c>
      <c r="F19" s="663"/>
      <c r="G19" s="663"/>
      <c r="H19" s="663"/>
    </row>
    <row r="20" spans="1:8" x14ac:dyDescent="0.3">
      <c r="A20" s="651"/>
      <c r="B20" s="651"/>
      <c r="C20" s="651"/>
      <c r="D20" s="651"/>
      <c r="E20" s="658" t="s">
        <v>462</v>
      </c>
      <c r="F20" s="655" t="s">
        <v>988</v>
      </c>
      <c r="G20" s="655" t="s">
        <v>990</v>
      </c>
      <c r="H20" s="655" t="s">
        <v>992</v>
      </c>
    </row>
    <row r="21" spans="1:8" x14ac:dyDescent="0.3">
      <c r="A21" s="651"/>
      <c r="B21" s="651"/>
      <c r="C21" s="651"/>
      <c r="D21" s="651"/>
      <c r="E21" s="658" t="s">
        <v>994</v>
      </c>
      <c r="F21" s="657"/>
      <c r="G21" s="655"/>
      <c r="H21" s="657"/>
    </row>
  </sheetData>
  <mergeCells count="4">
    <mergeCell ref="E19:H19"/>
    <mergeCell ref="A1:H2"/>
    <mergeCell ref="A15:C15"/>
    <mergeCell ref="E15:H15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O23"/>
  <sheetViews>
    <sheetView workbookViewId="0">
      <selection activeCell="S4" sqref="S4"/>
    </sheetView>
  </sheetViews>
  <sheetFormatPr defaultColWidth="9.140625" defaultRowHeight="15" x14ac:dyDescent="0.2"/>
  <cols>
    <col min="1" max="1" width="9.140625" style="33"/>
    <col min="2" max="3" width="14.28515625" style="33" bestFit="1" customWidth="1"/>
    <col min="4" max="5" width="13.140625" style="33" bestFit="1" customWidth="1"/>
    <col min="6" max="6" width="9.28515625" style="33" customWidth="1"/>
    <col min="7" max="7" width="9" style="33" bestFit="1" customWidth="1"/>
    <col min="8" max="8" width="11" style="33" customWidth="1"/>
    <col min="9" max="9" width="14.7109375" style="33" customWidth="1"/>
    <col min="10" max="10" width="9.140625" style="33"/>
    <col min="11" max="11" width="12.7109375" style="33" bestFit="1" customWidth="1"/>
    <col min="12" max="12" width="4" style="33" customWidth="1"/>
    <col min="13" max="13" width="11.7109375" style="33" bestFit="1" customWidth="1"/>
    <col min="14" max="14" width="5.42578125" style="33" customWidth="1"/>
    <col min="15" max="15" width="12.7109375" style="33" bestFit="1" customWidth="1"/>
    <col min="16" max="16384" width="9.140625" style="33"/>
  </cols>
  <sheetData>
    <row r="2" spans="2:15" ht="18.75" thickBot="1" x14ac:dyDescent="0.3">
      <c r="C2" s="607" t="s">
        <v>293</v>
      </c>
      <c r="D2" s="607"/>
      <c r="E2" s="607"/>
      <c r="F2" s="607"/>
      <c r="G2" s="607"/>
      <c r="H2" s="607"/>
    </row>
    <row r="3" spans="2:15" ht="32.25" thickBot="1" x14ac:dyDescent="0.25">
      <c r="B3" s="82" t="s">
        <v>205</v>
      </c>
      <c r="C3" s="84" t="s">
        <v>294</v>
      </c>
      <c r="D3" s="83" t="s">
        <v>295</v>
      </c>
      <c r="E3" s="84" t="s">
        <v>114</v>
      </c>
      <c r="F3" s="83" t="s">
        <v>299</v>
      </c>
      <c r="G3" s="83" t="s">
        <v>298</v>
      </c>
      <c r="H3" s="83" t="s">
        <v>297</v>
      </c>
      <c r="I3" s="85" t="s">
        <v>296</v>
      </c>
      <c r="J3" s="100"/>
      <c r="K3" s="296"/>
      <c r="L3" s="297"/>
      <c r="M3" s="296"/>
      <c r="N3" s="297"/>
      <c r="O3" s="296"/>
    </row>
    <row r="4" spans="2:15" x14ac:dyDescent="0.2">
      <c r="B4" s="97">
        <v>42052</v>
      </c>
      <c r="C4" s="43" t="s">
        <v>300</v>
      </c>
      <c r="D4" s="292"/>
      <c r="E4" s="292"/>
      <c r="F4" s="43">
        <v>12</v>
      </c>
      <c r="G4" s="292"/>
      <c r="H4" s="292"/>
      <c r="I4" s="294"/>
      <c r="J4" s="100"/>
      <c r="K4" s="298"/>
      <c r="L4" s="297"/>
      <c r="M4" s="298"/>
      <c r="N4" s="297"/>
      <c r="O4" s="298"/>
    </row>
    <row r="5" spans="2:15" x14ac:dyDescent="0.2">
      <c r="B5" s="98">
        <v>42052</v>
      </c>
      <c r="C5" s="35" t="s">
        <v>301</v>
      </c>
      <c r="D5" s="292"/>
      <c r="E5" s="292"/>
      <c r="F5" s="35">
        <v>20</v>
      </c>
      <c r="G5" s="292"/>
      <c r="H5" s="292"/>
      <c r="I5" s="294"/>
      <c r="J5" s="100"/>
      <c r="K5" s="101"/>
      <c r="L5" s="101"/>
      <c r="M5" s="101"/>
    </row>
    <row r="6" spans="2:15" x14ac:dyDescent="0.2">
      <c r="B6" s="98">
        <v>42053</v>
      </c>
      <c r="C6" s="35" t="s">
        <v>302</v>
      </c>
      <c r="D6" s="292"/>
      <c r="E6" s="292"/>
      <c r="F6" s="35">
        <v>9</v>
      </c>
      <c r="G6" s="292"/>
      <c r="H6" s="292"/>
      <c r="I6" s="294"/>
      <c r="J6" s="100"/>
      <c r="K6" s="101"/>
      <c r="L6" s="101"/>
      <c r="M6" s="101"/>
    </row>
    <row r="7" spans="2:15" x14ac:dyDescent="0.2">
      <c r="B7" s="98">
        <v>42053</v>
      </c>
      <c r="C7" s="35" t="s">
        <v>303</v>
      </c>
      <c r="D7" s="292"/>
      <c r="E7" s="292"/>
      <c r="F7" s="35">
        <v>4</v>
      </c>
      <c r="G7" s="292"/>
      <c r="H7" s="292"/>
      <c r="I7" s="294"/>
      <c r="J7" s="100"/>
      <c r="K7" s="101"/>
      <c r="L7" s="101"/>
      <c r="M7" s="101"/>
    </row>
    <row r="8" spans="2:15" x14ac:dyDescent="0.2">
      <c r="B8" s="98">
        <v>42054</v>
      </c>
      <c r="C8" s="35" t="s">
        <v>304</v>
      </c>
      <c r="D8" s="292"/>
      <c r="E8" s="292"/>
      <c r="F8" s="35">
        <v>5</v>
      </c>
      <c r="G8" s="292"/>
      <c r="H8" s="292"/>
      <c r="I8" s="294"/>
      <c r="J8" s="100"/>
      <c r="K8" s="101"/>
      <c r="L8" s="101"/>
      <c r="M8" s="101"/>
    </row>
    <row r="9" spans="2:15" x14ac:dyDescent="0.2">
      <c r="B9" s="98">
        <v>42054</v>
      </c>
      <c r="C9" s="35" t="s">
        <v>305</v>
      </c>
      <c r="D9" s="292"/>
      <c r="E9" s="292"/>
      <c r="F9" s="35">
        <v>12</v>
      </c>
      <c r="G9" s="292"/>
      <c r="H9" s="292"/>
      <c r="I9" s="294"/>
      <c r="J9" s="100"/>
      <c r="K9" s="101"/>
      <c r="L9" s="101"/>
      <c r="M9" s="101"/>
    </row>
    <row r="10" spans="2:15" x14ac:dyDescent="0.2">
      <c r="B10" s="98">
        <v>42054</v>
      </c>
      <c r="C10" s="35" t="s">
        <v>306</v>
      </c>
      <c r="D10" s="292"/>
      <c r="E10" s="292"/>
      <c r="F10" s="35">
        <v>5</v>
      </c>
      <c r="G10" s="292"/>
      <c r="H10" s="292"/>
      <c r="I10" s="294"/>
      <c r="J10" s="100"/>
      <c r="K10" s="101"/>
      <c r="L10" s="101"/>
      <c r="M10" s="101"/>
    </row>
    <row r="11" spans="2:15" x14ac:dyDescent="0.2">
      <c r="B11" s="98">
        <v>42055</v>
      </c>
      <c r="C11" s="35" t="s">
        <v>307</v>
      </c>
      <c r="D11" s="292"/>
      <c r="E11" s="292"/>
      <c r="F11" s="35">
        <v>14</v>
      </c>
      <c r="G11" s="292"/>
      <c r="H11" s="292"/>
      <c r="I11" s="294"/>
      <c r="J11" s="100"/>
      <c r="K11" s="101"/>
      <c r="L11" s="101"/>
      <c r="M11" s="101"/>
    </row>
    <row r="12" spans="2:15" x14ac:dyDescent="0.2">
      <c r="B12" s="98">
        <v>42056</v>
      </c>
      <c r="C12" s="35" t="s">
        <v>308</v>
      </c>
      <c r="D12" s="292"/>
      <c r="E12" s="292"/>
      <c r="F12" s="35">
        <v>6</v>
      </c>
      <c r="G12" s="292"/>
      <c r="H12" s="292"/>
      <c r="I12" s="294"/>
      <c r="J12" s="100"/>
      <c r="K12" s="101"/>
      <c r="L12" s="101"/>
      <c r="M12" s="101"/>
    </row>
    <row r="13" spans="2:15" ht="15.75" thickBot="1" x14ac:dyDescent="0.25">
      <c r="B13" s="99">
        <v>42057</v>
      </c>
      <c r="C13" s="40" t="s">
        <v>309</v>
      </c>
      <c r="D13" s="293"/>
      <c r="E13" s="293"/>
      <c r="F13" s="40">
        <v>8</v>
      </c>
      <c r="G13" s="293"/>
      <c r="H13" s="293"/>
      <c r="I13" s="295"/>
      <c r="J13" s="100"/>
      <c r="K13" s="101"/>
      <c r="L13" s="101"/>
      <c r="M13" s="101"/>
    </row>
    <row r="14" spans="2:15" x14ac:dyDescent="0.2">
      <c r="O14" s="198"/>
    </row>
    <row r="15" spans="2:15" ht="16.5" thickBot="1" x14ac:dyDescent="0.3">
      <c r="B15" s="588" t="s">
        <v>310</v>
      </c>
      <c r="C15" s="631"/>
      <c r="D15" s="631"/>
      <c r="G15" s="536" t="s">
        <v>324</v>
      </c>
      <c r="H15" s="536"/>
      <c r="I15" s="536"/>
      <c r="J15" s="536"/>
      <c r="K15" s="536"/>
      <c r="L15" s="536"/>
      <c r="M15" s="536"/>
    </row>
    <row r="16" spans="2:15" ht="16.5" thickBot="1" x14ac:dyDescent="0.3">
      <c r="B16" s="64" t="s">
        <v>294</v>
      </c>
      <c r="C16" s="66" t="s">
        <v>114</v>
      </c>
      <c r="D16" s="66" t="s">
        <v>311</v>
      </c>
      <c r="E16" s="65" t="s">
        <v>312</v>
      </c>
      <c r="G16" s="617" t="s">
        <v>114</v>
      </c>
      <c r="H16" s="618"/>
      <c r="I16" s="618" t="s">
        <v>325</v>
      </c>
      <c r="J16" s="618"/>
      <c r="K16" s="619"/>
    </row>
    <row r="17" spans="2:11" x14ac:dyDescent="0.2">
      <c r="B17" s="78" t="s">
        <v>313</v>
      </c>
      <c r="C17" s="43" t="s">
        <v>314</v>
      </c>
      <c r="D17" s="43">
        <v>30000</v>
      </c>
      <c r="E17" s="52">
        <v>25000</v>
      </c>
      <c r="G17" s="620" t="s">
        <v>315</v>
      </c>
      <c r="H17" s="621"/>
      <c r="I17" s="625"/>
      <c r="J17" s="625"/>
      <c r="K17" s="626"/>
    </row>
    <row r="18" spans="2:11" x14ac:dyDescent="0.2">
      <c r="B18" s="58" t="s">
        <v>225</v>
      </c>
      <c r="C18" s="35" t="s">
        <v>315</v>
      </c>
      <c r="D18" s="35">
        <v>50000</v>
      </c>
      <c r="E18" s="50">
        <v>400000</v>
      </c>
      <c r="G18" s="622" t="s">
        <v>316</v>
      </c>
      <c r="H18" s="525"/>
      <c r="I18" s="627"/>
      <c r="J18" s="627"/>
      <c r="K18" s="628"/>
    </row>
    <row r="19" spans="2:11" ht="15.75" thickBot="1" x14ac:dyDescent="0.25">
      <c r="B19" s="59" t="s">
        <v>48</v>
      </c>
      <c r="C19" s="40" t="s">
        <v>316</v>
      </c>
      <c r="D19" s="40">
        <v>10000</v>
      </c>
      <c r="E19" s="51">
        <v>80000</v>
      </c>
      <c r="G19" s="623" t="s">
        <v>314</v>
      </c>
      <c r="H19" s="624"/>
      <c r="I19" s="629"/>
      <c r="J19" s="629"/>
      <c r="K19" s="630"/>
    </row>
    <row r="21" spans="2:11" ht="16.5" thickBot="1" x14ac:dyDescent="0.3">
      <c r="B21" s="588" t="s">
        <v>317</v>
      </c>
      <c r="C21" s="587"/>
      <c r="D21" s="587"/>
    </row>
    <row r="22" spans="2:11" ht="15.75" x14ac:dyDescent="0.25">
      <c r="B22" s="95" t="s">
        <v>294</v>
      </c>
      <c r="C22" s="55" t="s">
        <v>318</v>
      </c>
      <c r="D22" s="55" t="s">
        <v>319</v>
      </c>
      <c r="E22" s="94" t="s">
        <v>225</v>
      </c>
    </row>
    <row r="23" spans="2:11" ht="32.25" thickBot="1" x14ac:dyDescent="0.25">
      <c r="B23" s="96" t="s">
        <v>323</v>
      </c>
      <c r="C23" s="92" t="s">
        <v>322</v>
      </c>
      <c r="D23" s="92" t="s">
        <v>321</v>
      </c>
      <c r="E23" s="93" t="s">
        <v>320</v>
      </c>
    </row>
  </sheetData>
  <mergeCells count="12">
    <mergeCell ref="C2:H2"/>
    <mergeCell ref="B21:D21"/>
    <mergeCell ref="G16:H16"/>
    <mergeCell ref="I16:K16"/>
    <mergeCell ref="G17:H17"/>
    <mergeCell ref="G18:H18"/>
    <mergeCell ref="G19:H19"/>
    <mergeCell ref="I17:K17"/>
    <mergeCell ref="I18:K18"/>
    <mergeCell ref="I19:K19"/>
    <mergeCell ref="B15:D15"/>
    <mergeCell ref="G15:M15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15"/>
  <sheetViews>
    <sheetView workbookViewId="0">
      <selection activeCell="B15" sqref="B15:D15"/>
    </sheetView>
  </sheetViews>
  <sheetFormatPr defaultColWidth="9.140625" defaultRowHeight="15" x14ac:dyDescent="0.2"/>
  <cols>
    <col min="1" max="1" width="9.140625" style="33"/>
    <col min="2" max="2" width="17.85546875" style="33" bestFit="1" customWidth="1"/>
    <col min="3" max="3" width="19.85546875" style="33" bestFit="1" customWidth="1"/>
    <col min="4" max="4" width="19.140625" style="33" bestFit="1" customWidth="1"/>
    <col min="5" max="16384" width="9.140625" style="33"/>
  </cols>
  <sheetData>
    <row r="1" spans="1:4" ht="15.75" x14ac:dyDescent="0.25">
      <c r="A1" s="588" t="s">
        <v>765</v>
      </c>
      <c r="B1" s="588"/>
      <c r="C1" s="588"/>
      <c r="D1" s="588"/>
    </row>
    <row r="2" spans="1:4" ht="15.75" x14ac:dyDescent="0.25">
      <c r="A2" s="248" t="s">
        <v>1</v>
      </c>
      <c r="B2" s="248" t="s">
        <v>766</v>
      </c>
      <c r="C2" s="248" t="s">
        <v>767</v>
      </c>
      <c r="D2" s="248" t="s">
        <v>768</v>
      </c>
    </row>
    <row r="3" spans="1:4" x14ac:dyDescent="0.2">
      <c r="A3" s="37">
        <v>1</v>
      </c>
      <c r="B3" s="37" t="s">
        <v>769</v>
      </c>
      <c r="C3" s="37"/>
      <c r="D3" s="37"/>
    </row>
    <row r="4" spans="1:4" x14ac:dyDescent="0.2">
      <c r="A4" s="37">
        <v>2</v>
      </c>
      <c r="B4" s="37" t="s">
        <v>770</v>
      </c>
      <c r="C4" s="37"/>
      <c r="D4" s="37"/>
    </row>
    <row r="5" spans="1:4" x14ac:dyDescent="0.2">
      <c r="A5" s="37">
        <v>3</v>
      </c>
      <c r="B5" s="37" t="s">
        <v>771</v>
      </c>
      <c r="C5" s="37"/>
      <c r="D5" s="37"/>
    </row>
    <row r="6" spans="1:4" x14ac:dyDescent="0.2">
      <c r="A6" s="37">
        <v>4</v>
      </c>
      <c r="B6" s="37" t="s">
        <v>772</v>
      </c>
      <c r="C6" s="37"/>
      <c r="D6" s="37"/>
    </row>
    <row r="7" spans="1:4" x14ac:dyDescent="0.2">
      <c r="A7" s="37">
        <v>5</v>
      </c>
      <c r="B7" s="37" t="s">
        <v>773</v>
      </c>
      <c r="C7" s="37"/>
      <c r="D7" s="37"/>
    </row>
    <row r="8" spans="1:4" x14ac:dyDescent="0.2">
      <c r="A8" s="37">
        <v>6</v>
      </c>
      <c r="B8" s="37" t="s">
        <v>774</v>
      </c>
      <c r="C8" s="37"/>
      <c r="D8" s="37"/>
    </row>
    <row r="10" spans="1:4" x14ac:dyDescent="0.2">
      <c r="A10" s="587" t="s">
        <v>775</v>
      </c>
      <c r="B10" s="587"/>
    </row>
    <row r="11" spans="1:4" ht="15.75" x14ac:dyDescent="0.25">
      <c r="A11" s="248" t="s">
        <v>776</v>
      </c>
      <c r="B11" s="248" t="s">
        <v>777</v>
      </c>
    </row>
    <row r="12" spans="1:4" x14ac:dyDescent="0.2">
      <c r="A12" s="37" t="s">
        <v>182</v>
      </c>
      <c r="B12" s="37" t="s">
        <v>778</v>
      </c>
    </row>
    <row r="13" spans="1:4" x14ac:dyDescent="0.2">
      <c r="A13" s="37" t="s">
        <v>61</v>
      </c>
      <c r="B13" s="37" t="s">
        <v>779</v>
      </c>
    </row>
    <row r="14" spans="1:4" x14ac:dyDescent="0.2">
      <c r="A14" s="37" t="s">
        <v>183</v>
      </c>
      <c r="B14" s="37" t="s">
        <v>780</v>
      </c>
    </row>
    <row r="15" spans="1:4" x14ac:dyDescent="0.2">
      <c r="A15" s="37" t="s">
        <v>271</v>
      </c>
      <c r="B15" s="37" t="s">
        <v>781</v>
      </c>
    </row>
  </sheetData>
  <mergeCells count="2">
    <mergeCell ref="A1:D1"/>
    <mergeCell ref="A10:B10"/>
  </mergeCells>
  <phoneticPr fontId="5" type="noConversion"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6"/>
  <sheetViews>
    <sheetView workbookViewId="0">
      <selection activeCell="N26" sqref="N26"/>
    </sheetView>
  </sheetViews>
  <sheetFormatPr defaultColWidth="9.140625" defaultRowHeight="15" x14ac:dyDescent="0.2"/>
  <cols>
    <col min="1" max="1" width="9.140625" style="33"/>
    <col min="2" max="2" width="9.5703125" style="33" bestFit="1" customWidth="1"/>
    <col min="3" max="3" width="9.140625" style="33" bestFit="1"/>
    <col min="4" max="4" width="15" style="33" bestFit="1" customWidth="1"/>
    <col min="5" max="5" width="11" style="33" customWidth="1"/>
    <col min="6" max="6" width="11.85546875" style="33" customWidth="1"/>
    <col min="7" max="7" width="14.42578125" style="33" bestFit="1" customWidth="1"/>
    <col min="8" max="16384" width="9.140625" style="33"/>
  </cols>
  <sheetData>
    <row r="1" spans="1:10" ht="15.75" x14ac:dyDescent="0.25">
      <c r="A1" s="588" t="s">
        <v>782</v>
      </c>
      <c r="B1" s="588"/>
      <c r="C1" s="588"/>
      <c r="D1" s="588"/>
    </row>
    <row r="2" spans="1:10" ht="15.75" x14ac:dyDescent="0.25">
      <c r="A2" s="248" t="s">
        <v>1</v>
      </c>
      <c r="B2" s="248" t="s">
        <v>783</v>
      </c>
      <c r="C2" s="248" t="s">
        <v>784</v>
      </c>
      <c r="D2" s="248" t="s">
        <v>785</v>
      </c>
      <c r="F2" s="633" t="s">
        <v>272</v>
      </c>
      <c r="G2" s="633"/>
    </row>
    <row r="3" spans="1:10" x14ac:dyDescent="0.2">
      <c r="A3" s="195">
        <v>1</v>
      </c>
      <c r="B3" s="37" t="s">
        <v>786</v>
      </c>
      <c r="C3" s="37"/>
      <c r="D3" s="37"/>
      <c r="F3" s="251" t="s">
        <v>799</v>
      </c>
      <c r="G3" s="251" t="s">
        <v>800</v>
      </c>
    </row>
    <row r="4" spans="1:10" x14ac:dyDescent="0.2">
      <c r="A4" s="195">
        <v>2</v>
      </c>
      <c r="B4" s="37" t="s">
        <v>787</v>
      </c>
      <c r="C4" s="37"/>
      <c r="D4" s="37"/>
      <c r="F4" s="37" t="s">
        <v>795</v>
      </c>
      <c r="G4" s="37"/>
    </row>
    <row r="5" spans="1:10" x14ac:dyDescent="0.2">
      <c r="A5" s="195">
        <v>3</v>
      </c>
      <c r="B5" s="37" t="s">
        <v>788</v>
      </c>
      <c r="C5" s="37"/>
      <c r="D5" s="37"/>
      <c r="F5" s="37" t="s">
        <v>331</v>
      </c>
      <c r="G5" s="37"/>
    </row>
    <row r="6" spans="1:10" x14ac:dyDescent="0.2">
      <c r="A6" s="195">
        <v>4</v>
      </c>
      <c r="B6" s="37" t="s">
        <v>789</v>
      </c>
      <c r="C6" s="37"/>
      <c r="D6" s="37"/>
      <c r="F6" s="37" t="s">
        <v>796</v>
      </c>
      <c r="G6" s="37"/>
    </row>
    <row r="7" spans="1:10" x14ac:dyDescent="0.2">
      <c r="A7" s="195">
        <v>5</v>
      </c>
      <c r="B7" s="37" t="s">
        <v>790</v>
      </c>
      <c r="C7" s="37"/>
      <c r="D7" s="37"/>
    </row>
    <row r="8" spans="1:10" x14ac:dyDescent="0.2">
      <c r="A8" s="195">
        <v>6</v>
      </c>
      <c r="B8" s="37" t="s">
        <v>791</v>
      </c>
      <c r="C8" s="37"/>
      <c r="D8" s="37"/>
    </row>
    <row r="9" spans="1:10" x14ac:dyDescent="0.2">
      <c r="A9" s="195">
        <v>7</v>
      </c>
      <c r="B9" s="37" t="s">
        <v>792</v>
      </c>
      <c r="C9" s="37"/>
      <c r="D9" s="37"/>
    </row>
    <row r="10" spans="1:10" x14ac:dyDescent="0.2">
      <c r="A10" s="195">
        <v>8</v>
      </c>
      <c r="B10" s="37" t="s">
        <v>793</v>
      </c>
      <c r="C10" s="37"/>
      <c r="D10" s="37"/>
    </row>
    <row r="12" spans="1:10" x14ac:dyDescent="0.2">
      <c r="A12" s="632" t="s">
        <v>798</v>
      </c>
      <c r="B12" s="632"/>
      <c r="C12" s="35" t="s">
        <v>794</v>
      </c>
      <c r="D12" s="35" t="s">
        <v>330</v>
      </c>
      <c r="E12" s="35" t="s">
        <v>565</v>
      </c>
    </row>
    <row r="13" spans="1:10" x14ac:dyDescent="0.2">
      <c r="A13" s="632"/>
      <c r="B13" s="632"/>
      <c r="C13" s="37" t="s">
        <v>795</v>
      </c>
      <c r="D13" s="37" t="s">
        <v>331</v>
      </c>
      <c r="E13" s="37" t="s">
        <v>796</v>
      </c>
    </row>
    <row r="15" spans="1:10" x14ac:dyDescent="0.2">
      <c r="A15" s="632" t="s">
        <v>797</v>
      </c>
      <c r="B15" s="632"/>
      <c r="C15" s="37" t="s">
        <v>786</v>
      </c>
      <c r="D15" s="35" t="s">
        <v>787</v>
      </c>
      <c r="E15" s="35" t="s">
        <v>788</v>
      </c>
      <c r="F15" s="35" t="s">
        <v>789</v>
      </c>
      <c r="G15" s="35" t="s">
        <v>790</v>
      </c>
      <c r="H15" s="35" t="s">
        <v>791</v>
      </c>
      <c r="I15" s="35" t="s">
        <v>792</v>
      </c>
      <c r="J15" s="35" t="s">
        <v>793</v>
      </c>
    </row>
    <row r="16" spans="1:10" x14ac:dyDescent="0.2">
      <c r="A16" s="632"/>
      <c r="B16" s="632"/>
      <c r="C16" s="37">
        <v>2.34</v>
      </c>
      <c r="D16" s="37">
        <v>2.34</v>
      </c>
      <c r="E16" s="37">
        <v>1.68</v>
      </c>
      <c r="F16" s="37">
        <v>2.67</v>
      </c>
      <c r="G16" s="37">
        <v>2.0099999999999998</v>
      </c>
      <c r="H16" s="37">
        <v>2.67</v>
      </c>
      <c r="I16" s="37">
        <v>4.5999999999999996</v>
      </c>
      <c r="J16" s="37">
        <v>3</v>
      </c>
    </row>
  </sheetData>
  <mergeCells count="4">
    <mergeCell ref="A1:D1"/>
    <mergeCell ref="A12:B13"/>
    <mergeCell ref="A15:B16"/>
    <mergeCell ref="F2:G2"/>
  </mergeCells>
  <phoneticPr fontId="5" type="noConversion"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1"/>
  <sheetViews>
    <sheetView workbookViewId="0">
      <selection activeCell="B15" sqref="B15:D15"/>
    </sheetView>
  </sheetViews>
  <sheetFormatPr defaultColWidth="9.140625" defaultRowHeight="15" x14ac:dyDescent="0.2"/>
  <cols>
    <col min="1" max="1" width="10.5703125" style="33" bestFit="1" customWidth="1"/>
    <col min="2" max="2" width="15.85546875" style="33" bestFit="1" customWidth="1"/>
    <col min="3" max="3" width="19.42578125" style="33" bestFit="1" customWidth="1"/>
    <col min="4" max="4" width="11.5703125" style="33" bestFit="1" customWidth="1"/>
    <col min="5" max="5" width="12.140625" style="33" bestFit="1" customWidth="1"/>
    <col min="6" max="6" width="18.42578125" style="33" bestFit="1" customWidth="1"/>
    <col min="7" max="7" width="19.5703125" style="33" bestFit="1" customWidth="1"/>
    <col min="8" max="8" width="18.42578125" style="33" bestFit="1" customWidth="1"/>
    <col min="9" max="16384" width="9.140625" style="33"/>
  </cols>
  <sheetData>
    <row r="1" spans="1:8" ht="20.25" x14ac:dyDescent="0.3">
      <c r="A1" s="516" t="s">
        <v>801</v>
      </c>
      <c r="B1" s="516"/>
      <c r="C1" s="516"/>
      <c r="D1" s="516"/>
      <c r="E1" s="516"/>
      <c r="F1" s="516"/>
      <c r="G1" s="516"/>
      <c r="H1" s="516"/>
    </row>
    <row r="2" spans="1:8" ht="15.75" x14ac:dyDescent="0.25">
      <c r="A2" s="248" t="s">
        <v>54</v>
      </c>
      <c r="B2" s="248" t="s">
        <v>130</v>
      </c>
      <c r="C2" s="248" t="s">
        <v>114</v>
      </c>
      <c r="D2" s="248" t="s">
        <v>116</v>
      </c>
      <c r="E2" s="248" t="s">
        <v>208</v>
      </c>
      <c r="F2" s="248" t="s">
        <v>348</v>
      </c>
      <c r="G2" s="248" t="s">
        <v>802</v>
      </c>
      <c r="H2" s="248" t="s">
        <v>803</v>
      </c>
    </row>
    <row r="3" spans="1:8" x14ac:dyDescent="0.2">
      <c r="A3" s="35">
        <v>1</v>
      </c>
      <c r="B3" s="37" t="s">
        <v>804</v>
      </c>
      <c r="C3" s="299"/>
      <c r="D3" s="37">
        <v>100</v>
      </c>
      <c r="E3" s="299"/>
      <c r="F3" s="299"/>
      <c r="G3" s="299"/>
      <c r="H3" s="299"/>
    </row>
    <row r="4" spans="1:8" x14ac:dyDescent="0.2">
      <c r="A4" s="35">
        <v>2</v>
      </c>
      <c r="B4" s="37" t="s">
        <v>809</v>
      </c>
      <c r="C4" s="299"/>
      <c r="D4" s="37">
        <v>200</v>
      </c>
      <c r="E4" s="299"/>
      <c r="F4" s="299"/>
      <c r="G4" s="299"/>
      <c r="H4" s="299"/>
    </row>
    <row r="5" spans="1:8" x14ac:dyDescent="0.2">
      <c r="A5" s="35">
        <v>3</v>
      </c>
      <c r="B5" s="37" t="s">
        <v>810</v>
      </c>
      <c r="C5" s="299"/>
      <c r="D5" s="37">
        <v>400</v>
      </c>
      <c r="E5" s="299"/>
      <c r="F5" s="299"/>
      <c r="G5" s="299"/>
      <c r="H5" s="299"/>
    </row>
    <row r="6" spans="1:8" x14ac:dyDescent="0.2">
      <c r="A6" s="35">
        <v>4</v>
      </c>
      <c r="B6" s="37" t="s">
        <v>807</v>
      </c>
      <c r="C6" s="299"/>
      <c r="D6" s="37">
        <v>400</v>
      </c>
      <c r="E6" s="299"/>
      <c r="F6" s="299"/>
      <c r="G6" s="299"/>
      <c r="H6" s="299"/>
    </row>
    <row r="7" spans="1:8" x14ac:dyDescent="0.2">
      <c r="A7" s="35">
        <v>5</v>
      </c>
      <c r="B7" s="37" t="s">
        <v>808</v>
      </c>
      <c r="C7" s="299"/>
      <c r="D7" s="37">
        <v>500</v>
      </c>
      <c r="E7" s="299"/>
      <c r="F7" s="299"/>
      <c r="G7" s="299"/>
      <c r="H7" s="299"/>
    </row>
    <row r="8" spans="1:8" x14ac:dyDescent="0.2">
      <c r="A8" s="35">
        <v>6</v>
      </c>
      <c r="B8" s="37" t="s">
        <v>811</v>
      </c>
      <c r="C8" s="299"/>
      <c r="D8" s="37">
        <v>550</v>
      </c>
      <c r="E8" s="299"/>
      <c r="F8" s="299"/>
      <c r="G8" s="299"/>
      <c r="H8" s="299"/>
    </row>
    <row r="9" spans="1:8" x14ac:dyDescent="0.2">
      <c r="A9" s="35">
        <v>7</v>
      </c>
      <c r="B9" s="37" t="s">
        <v>805</v>
      </c>
      <c r="C9" s="299"/>
      <c r="D9" s="37">
        <v>562</v>
      </c>
      <c r="E9" s="299"/>
      <c r="F9" s="299"/>
      <c r="G9" s="299"/>
      <c r="H9" s="299"/>
    </row>
    <row r="10" spans="1:8" x14ac:dyDescent="0.2">
      <c r="A10" s="35">
        <v>8</v>
      </c>
      <c r="B10" s="37" t="s">
        <v>812</v>
      </c>
      <c r="C10" s="299"/>
      <c r="D10" s="37">
        <v>800</v>
      </c>
      <c r="E10" s="299"/>
      <c r="F10" s="299"/>
      <c r="G10" s="299"/>
      <c r="H10" s="299"/>
    </row>
    <row r="11" spans="1:8" x14ac:dyDescent="0.2">
      <c r="A11" s="35">
        <v>9</v>
      </c>
      <c r="B11" s="37" t="s">
        <v>806</v>
      </c>
      <c r="C11" s="299"/>
      <c r="D11" s="37">
        <v>1500</v>
      </c>
      <c r="E11" s="299"/>
      <c r="F11" s="299"/>
      <c r="G11" s="299"/>
      <c r="H11" s="299"/>
    </row>
    <row r="12" spans="1:8" x14ac:dyDescent="0.2">
      <c r="A12" s="35">
        <v>10</v>
      </c>
      <c r="B12" s="37" t="s">
        <v>813</v>
      </c>
      <c r="C12" s="299"/>
      <c r="D12" s="37">
        <v>4000</v>
      </c>
      <c r="E12" s="299"/>
      <c r="F12" s="299"/>
      <c r="G12" s="299"/>
      <c r="H12" s="299"/>
    </row>
    <row r="14" spans="1:8" x14ac:dyDescent="0.2">
      <c r="A14" s="587" t="s">
        <v>814</v>
      </c>
      <c r="B14" s="587"/>
      <c r="C14" s="587" t="s">
        <v>209</v>
      </c>
      <c r="D14" s="587"/>
      <c r="E14" s="587"/>
      <c r="G14" s="587" t="s">
        <v>272</v>
      </c>
      <c r="H14" s="587"/>
    </row>
    <row r="15" spans="1:8" ht="15.75" x14ac:dyDescent="0.25">
      <c r="A15" s="248" t="s">
        <v>130</v>
      </c>
      <c r="B15" s="248" t="s">
        <v>114</v>
      </c>
      <c r="C15" s="248" t="s">
        <v>823</v>
      </c>
      <c r="D15" s="248" t="s">
        <v>824</v>
      </c>
      <c r="E15" s="248" t="s">
        <v>825</v>
      </c>
      <c r="G15" s="249" t="s">
        <v>114</v>
      </c>
      <c r="H15" s="249" t="s">
        <v>826</v>
      </c>
    </row>
    <row r="16" spans="1:8" x14ac:dyDescent="0.2">
      <c r="A16" s="37" t="s">
        <v>815</v>
      </c>
      <c r="B16" s="37" t="s">
        <v>820</v>
      </c>
      <c r="C16" s="37">
        <v>13000</v>
      </c>
      <c r="D16" s="37">
        <v>14000</v>
      </c>
      <c r="E16" s="37">
        <v>15000</v>
      </c>
      <c r="G16" s="37" t="s">
        <v>820</v>
      </c>
      <c r="H16" s="299"/>
    </row>
    <row r="17" spans="1:8" x14ac:dyDescent="0.2">
      <c r="A17" s="37" t="s">
        <v>816</v>
      </c>
      <c r="B17" s="37" t="s">
        <v>819</v>
      </c>
      <c r="C17" s="37">
        <v>12500</v>
      </c>
      <c r="D17" s="37">
        <v>13000</v>
      </c>
      <c r="E17" s="37">
        <v>14500</v>
      </c>
      <c r="G17" s="37" t="s">
        <v>819</v>
      </c>
      <c r="H17" s="299"/>
    </row>
    <row r="18" spans="1:8" x14ac:dyDescent="0.2">
      <c r="A18" s="37" t="s">
        <v>817</v>
      </c>
      <c r="B18" s="37" t="s">
        <v>821</v>
      </c>
      <c r="C18" s="37">
        <v>15000</v>
      </c>
      <c r="D18" s="37">
        <v>15500</v>
      </c>
      <c r="E18" s="37">
        <v>16000</v>
      </c>
      <c r="G18" s="37" t="s">
        <v>821</v>
      </c>
      <c r="H18" s="299"/>
    </row>
    <row r="19" spans="1:8" x14ac:dyDescent="0.2">
      <c r="A19" s="37" t="s">
        <v>818</v>
      </c>
      <c r="B19" s="37" t="s">
        <v>822</v>
      </c>
      <c r="C19" s="37">
        <v>11000</v>
      </c>
      <c r="D19" s="37">
        <v>12000</v>
      </c>
      <c r="E19" s="37">
        <v>13000</v>
      </c>
      <c r="G19" s="37" t="s">
        <v>822</v>
      </c>
      <c r="H19" s="299"/>
    </row>
    <row r="21" spans="1:8" ht="15.75" x14ac:dyDescent="0.25">
      <c r="A21" s="32" t="s">
        <v>951</v>
      </c>
    </row>
  </sheetData>
  <mergeCells count="4">
    <mergeCell ref="A1:H1"/>
    <mergeCell ref="A14:B14"/>
    <mergeCell ref="C14:E14"/>
    <mergeCell ref="G14:H14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0"/>
  <sheetViews>
    <sheetView workbookViewId="0">
      <selection activeCell="B15" sqref="B15:D16"/>
    </sheetView>
  </sheetViews>
  <sheetFormatPr defaultColWidth="9.140625" defaultRowHeight="15" x14ac:dyDescent="0.2"/>
  <cols>
    <col min="1" max="1" width="10.5703125" style="33" bestFit="1" customWidth="1"/>
    <col min="2" max="3" width="16.28515625" style="33" bestFit="1" customWidth="1"/>
    <col min="4" max="4" width="12.42578125" style="33" bestFit="1" customWidth="1"/>
    <col min="5" max="5" width="12.7109375" style="33" bestFit="1" customWidth="1"/>
    <col min="6" max="6" width="16.28515625" style="33" bestFit="1" customWidth="1"/>
    <col min="7" max="7" width="12.42578125" style="33" bestFit="1" customWidth="1"/>
    <col min="8" max="8" width="12.85546875" style="33" bestFit="1" customWidth="1"/>
    <col min="9" max="16384" width="9.140625" style="33"/>
  </cols>
  <sheetData>
    <row r="1" spans="1:8" ht="18" x14ac:dyDescent="0.25">
      <c r="A1" s="634" t="s">
        <v>861</v>
      </c>
      <c r="B1" s="520"/>
      <c r="C1" s="520"/>
      <c r="D1" s="520"/>
      <c r="E1" s="520"/>
      <c r="F1" s="520"/>
      <c r="G1" s="520"/>
      <c r="H1" s="520"/>
    </row>
    <row r="2" spans="1:8" ht="15.75" x14ac:dyDescent="0.25">
      <c r="A2" s="248" t="s">
        <v>1</v>
      </c>
      <c r="B2" s="248" t="s">
        <v>862</v>
      </c>
      <c r="C2" s="248" t="s">
        <v>113</v>
      </c>
      <c r="D2" s="248" t="s">
        <v>863</v>
      </c>
      <c r="E2" s="248" t="s">
        <v>864</v>
      </c>
      <c r="F2" s="248" t="s">
        <v>150</v>
      </c>
      <c r="G2" s="248" t="s">
        <v>149</v>
      </c>
      <c r="H2" s="248" t="s">
        <v>348</v>
      </c>
    </row>
    <row r="3" spans="1:8" x14ac:dyDescent="0.2">
      <c r="A3" s="35">
        <v>1</v>
      </c>
      <c r="B3" s="37" t="s">
        <v>865</v>
      </c>
      <c r="C3" s="37"/>
      <c r="D3" s="37"/>
      <c r="E3" s="304">
        <v>37267</v>
      </c>
      <c r="F3" s="37"/>
      <c r="G3" s="37">
        <v>90</v>
      </c>
      <c r="H3" s="37"/>
    </row>
    <row r="4" spans="1:8" x14ac:dyDescent="0.2">
      <c r="A4" s="35">
        <v>2</v>
      </c>
      <c r="B4" s="37" t="s">
        <v>866</v>
      </c>
      <c r="C4" s="37"/>
      <c r="D4" s="37"/>
      <c r="E4" s="304">
        <v>37387</v>
      </c>
      <c r="F4" s="37"/>
      <c r="G4" s="37">
        <v>120</v>
      </c>
      <c r="H4" s="37"/>
    </row>
    <row r="5" spans="1:8" x14ac:dyDescent="0.2">
      <c r="A5" s="35">
        <v>3</v>
      </c>
      <c r="B5" s="37" t="s">
        <v>867</v>
      </c>
      <c r="C5" s="37"/>
      <c r="D5" s="37"/>
      <c r="E5" s="304">
        <v>37510</v>
      </c>
      <c r="F5" s="37"/>
      <c r="G5" s="37">
        <v>70</v>
      </c>
      <c r="H5" s="37"/>
    </row>
    <row r="6" spans="1:8" x14ac:dyDescent="0.2">
      <c r="A6" s="35">
        <v>4</v>
      </c>
      <c r="B6" s="37" t="s">
        <v>868</v>
      </c>
      <c r="C6" s="37"/>
      <c r="D6" s="37"/>
      <c r="E6" s="304">
        <v>37574</v>
      </c>
      <c r="F6" s="37"/>
      <c r="G6" s="37">
        <v>150</v>
      </c>
      <c r="H6" s="37"/>
    </row>
    <row r="7" spans="1:8" x14ac:dyDescent="0.2">
      <c r="A7" s="35">
        <v>5</v>
      </c>
      <c r="B7" s="37" t="s">
        <v>869</v>
      </c>
      <c r="C7" s="37"/>
      <c r="D7" s="37"/>
      <c r="E7" s="304">
        <v>37578</v>
      </c>
      <c r="F7" s="37"/>
      <c r="G7" s="37">
        <v>60</v>
      </c>
      <c r="H7" s="37"/>
    </row>
    <row r="8" spans="1:8" x14ac:dyDescent="0.2">
      <c r="A8" s="35">
        <v>6</v>
      </c>
      <c r="B8" s="37" t="s">
        <v>870</v>
      </c>
      <c r="C8" s="37"/>
      <c r="D8" s="37"/>
      <c r="E8" s="304">
        <v>37581</v>
      </c>
      <c r="F8" s="37"/>
      <c r="G8" s="37">
        <v>75</v>
      </c>
      <c r="H8" s="37"/>
    </row>
    <row r="9" spans="1:8" x14ac:dyDescent="0.2">
      <c r="A9" s="35">
        <v>7</v>
      </c>
      <c r="B9" s="37" t="s">
        <v>871</v>
      </c>
      <c r="C9" s="37"/>
      <c r="D9" s="37"/>
      <c r="E9" s="304">
        <v>37585</v>
      </c>
      <c r="F9" s="37"/>
      <c r="G9" s="37">
        <v>65</v>
      </c>
      <c r="H9" s="37"/>
    </row>
    <row r="10" spans="1:8" x14ac:dyDescent="0.2">
      <c r="A10" s="35">
        <v>8</v>
      </c>
      <c r="B10" s="37" t="s">
        <v>868</v>
      </c>
      <c r="C10" s="37"/>
      <c r="D10" s="37"/>
      <c r="E10" s="304">
        <v>37587</v>
      </c>
      <c r="F10" s="37"/>
      <c r="G10" s="37">
        <v>98</v>
      </c>
      <c r="H10" s="37"/>
    </row>
    <row r="11" spans="1:8" x14ac:dyDescent="0.2">
      <c r="A11" s="35">
        <v>9</v>
      </c>
      <c r="B11" s="37" t="s">
        <v>872</v>
      </c>
      <c r="C11" s="37"/>
      <c r="D11" s="37"/>
      <c r="E11" s="304">
        <v>37589</v>
      </c>
      <c r="F11" s="37"/>
      <c r="G11" s="37">
        <v>130</v>
      </c>
      <c r="H11" s="37"/>
    </row>
    <row r="12" spans="1:8" x14ac:dyDescent="0.2">
      <c r="A12" s="35">
        <v>10</v>
      </c>
      <c r="B12" s="37" t="s">
        <v>870</v>
      </c>
      <c r="C12" s="37"/>
      <c r="D12" s="37"/>
      <c r="E12" s="304">
        <v>37590</v>
      </c>
      <c r="F12" s="37"/>
      <c r="G12" s="37">
        <v>180</v>
      </c>
      <c r="H12" s="37"/>
    </row>
    <row r="14" spans="1:8" x14ac:dyDescent="0.2">
      <c r="A14" s="587" t="s">
        <v>349</v>
      </c>
      <c r="B14" s="587"/>
      <c r="C14" s="587"/>
      <c r="D14" s="587"/>
    </row>
    <row r="15" spans="1:8" ht="15.75" x14ac:dyDescent="0.25">
      <c r="A15" s="635" t="s">
        <v>130</v>
      </c>
      <c r="B15" s="635" t="s">
        <v>114</v>
      </c>
      <c r="C15" s="636" t="s">
        <v>209</v>
      </c>
      <c r="D15" s="636"/>
      <c r="F15" s="587" t="s">
        <v>873</v>
      </c>
      <c r="G15" s="587"/>
    </row>
    <row r="16" spans="1:8" ht="15.75" x14ac:dyDescent="0.25">
      <c r="A16" s="635"/>
      <c r="B16" s="635"/>
      <c r="C16" s="248" t="s">
        <v>823</v>
      </c>
      <c r="D16" s="248" t="s">
        <v>824</v>
      </c>
      <c r="F16" s="248" t="s">
        <v>114</v>
      </c>
      <c r="G16" s="248" t="s">
        <v>116</v>
      </c>
    </row>
    <row r="17" spans="1:7" x14ac:dyDescent="0.2">
      <c r="A17" s="37" t="s">
        <v>874</v>
      </c>
      <c r="B17" s="37" t="s">
        <v>878</v>
      </c>
      <c r="C17" s="37">
        <v>120000</v>
      </c>
      <c r="D17" s="37">
        <v>100000</v>
      </c>
      <c r="F17" s="37" t="s">
        <v>878</v>
      </c>
      <c r="G17" s="37"/>
    </row>
    <row r="18" spans="1:7" x14ac:dyDescent="0.2">
      <c r="A18" s="37" t="s">
        <v>875</v>
      </c>
      <c r="B18" s="37" t="s">
        <v>879</v>
      </c>
      <c r="C18" s="37">
        <v>115000</v>
      </c>
      <c r="D18" s="37">
        <v>95000</v>
      </c>
      <c r="F18" s="37" t="s">
        <v>879</v>
      </c>
      <c r="G18" s="37"/>
    </row>
    <row r="19" spans="1:7" x14ac:dyDescent="0.2">
      <c r="A19" s="37" t="s">
        <v>876</v>
      </c>
      <c r="B19" s="37" t="s">
        <v>880</v>
      </c>
      <c r="C19" s="37">
        <v>125000</v>
      </c>
      <c r="D19" s="37">
        <v>110000</v>
      </c>
      <c r="F19" s="37" t="s">
        <v>880</v>
      </c>
      <c r="G19" s="37"/>
    </row>
    <row r="20" spans="1:7" x14ac:dyDescent="0.2">
      <c r="A20" s="37" t="s">
        <v>877</v>
      </c>
      <c r="B20" s="37" t="s">
        <v>881</v>
      </c>
      <c r="C20" s="37">
        <v>110000</v>
      </c>
      <c r="D20" s="37">
        <v>90000</v>
      </c>
      <c r="F20" s="37" t="s">
        <v>881</v>
      </c>
      <c r="G20" s="37"/>
    </row>
  </sheetData>
  <mergeCells count="6">
    <mergeCell ref="A1:H1"/>
    <mergeCell ref="A14:D14"/>
    <mergeCell ref="A15:A16"/>
    <mergeCell ref="B15:B16"/>
    <mergeCell ref="C15:D15"/>
    <mergeCell ref="F15:G15"/>
  </mergeCells>
  <phoneticPr fontId="5" type="noConversion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6"/>
  <sheetViews>
    <sheetView workbookViewId="0">
      <selection activeCell="J25" sqref="J25"/>
    </sheetView>
  </sheetViews>
  <sheetFormatPr defaultColWidth="9.140625" defaultRowHeight="15" x14ac:dyDescent="0.2"/>
  <cols>
    <col min="1" max="1" width="11.28515625" style="33" bestFit="1" customWidth="1"/>
    <col min="2" max="2" width="14.140625" style="33" bestFit="1" customWidth="1"/>
    <col min="3" max="3" width="13" style="33" bestFit="1" customWidth="1"/>
    <col min="4" max="4" width="12.42578125" style="33" bestFit="1" customWidth="1"/>
    <col min="5" max="5" width="19.5703125" style="33" bestFit="1" customWidth="1"/>
    <col min="6" max="6" width="10.28515625" style="33" bestFit="1" customWidth="1"/>
    <col min="7" max="7" width="12.85546875" style="33" bestFit="1" customWidth="1"/>
    <col min="8" max="8" width="13.7109375" style="33" bestFit="1" customWidth="1"/>
    <col min="9" max="16384" width="9.140625" style="33"/>
  </cols>
  <sheetData>
    <row r="1" spans="1:8" ht="18.75" thickBot="1" x14ac:dyDescent="0.3">
      <c r="A1" s="520" t="s">
        <v>882</v>
      </c>
      <c r="B1" s="520"/>
      <c r="C1" s="520"/>
      <c r="D1" s="520"/>
      <c r="E1" s="520"/>
      <c r="F1" s="520"/>
      <c r="G1" s="520"/>
      <c r="H1" s="520"/>
    </row>
    <row r="2" spans="1:8" ht="15.75" x14ac:dyDescent="0.25">
      <c r="A2" s="300" t="s">
        <v>54</v>
      </c>
      <c r="B2" s="301" t="s">
        <v>883</v>
      </c>
      <c r="C2" s="301" t="s">
        <v>884</v>
      </c>
      <c r="D2" s="301" t="s">
        <v>149</v>
      </c>
      <c r="E2" s="301" t="s">
        <v>885</v>
      </c>
      <c r="F2" s="301" t="s">
        <v>886</v>
      </c>
      <c r="G2" s="301" t="s">
        <v>150</v>
      </c>
      <c r="H2" s="302" t="s">
        <v>151</v>
      </c>
    </row>
    <row r="3" spans="1:8" x14ac:dyDescent="0.2">
      <c r="A3" s="58">
        <v>1</v>
      </c>
      <c r="B3" s="37" t="s">
        <v>887</v>
      </c>
      <c r="C3" s="37"/>
      <c r="D3" s="37">
        <v>500</v>
      </c>
      <c r="E3" s="37"/>
      <c r="F3" s="37"/>
      <c r="G3" s="37"/>
      <c r="H3" s="38"/>
    </row>
    <row r="4" spans="1:8" x14ac:dyDescent="0.2">
      <c r="A4" s="58">
        <v>2</v>
      </c>
      <c r="B4" s="37" t="s">
        <v>888</v>
      </c>
      <c r="C4" s="37"/>
      <c r="D4" s="37">
        <v>100</v>
      </c>
      <c r="E4" s="37"/>
      <c r="F4" s="37"/>
      <c r="G4" s="37"/>
      <c r="H4" s="38"/>
    </row>
    <row r="5" spans="1:8" x14ac:dyDescent="0.2">
      <c r="A5" s="58">
        <v>3</v>
      </c>
      <c r="B5" s="37" t="s">
        <v>889</v>
      </c>
      <c r="C5" s="37"/>
      <c r="D5" s="37">
        <v>2000</v>
      </c>
      <c r="E5" s="37"/>
      <c r="F5" s="37"/>
      <c r="G5" s="37"/>
      <c r="H5" s="38"/>
    </row>
    <row r="6" spans="1:8" x14ac:dyDescent="0.2">
      <c r="A6" s="58">
        <v>4</v>
      </c>
      <c r="B6" s="37" t="s">
        <v>890</v>
      </c>
      <c r="C6" s="37"/>
      <c r="D6" s="37">
        <v>300</v>
      </c>
      <c r="E6" s="37"/>
      <c r="F6" s="37"/>
      <c r="G6" s="37"/>
      <c r="H6" s="38"/>
    </row>
    <row r="7" spans="1:8" x14ac:dyDescent="0.2">
      <c r="A7" s="58">
        <v>5</v>
      </c>
      <c r="B7" s="37" t="s">
        <v>891</v>
      </c>
      <c r="C7" s="37"/>
      <c r="D7" s="37">
        <v>3000</v>
      </c>
      <c r="E7" s="37"/>
      <c r="F7" s="37"/>
      <c r="G7" s="37"/>
      <c r="H7" s="38"/>
    </row>
    <row r="8" spans="1:8" x14ac:dyDescent="0.2">
      <c r="A8" s="58">
        <v>6</v>
      </c>
      <c r="B8" s="37" t="s">
        <v>892</v>
      </c>
      <c r="C8" s="37"/>
      <c r="D8" s="37">
        <v>5000</v>
      </c>
      <c r="E8" s="37"/>
      <c r="F8" s="37"/>
      <c r="G8" s="37"/>
      <c r="H8" s="38"/>
    </row>
    <row r="9" spans="1:8" ht="15.75" thickBot="1" x14ac:dyDescent="0.25">
      <c r="A9" s="59">
        <v>7</v>
      </c>
      <c r="B9" s="80" t="s">
        <v>893</v>
      </c>
      <c r="C9" s="80"/>
      <c r="D9" s="80">
        <v>400</v>
      </c>
      <c r="E9" s="80"/>
      <c r="F9" s="80"/>
      <c r="G9" s="80"/>
      <c r="H9" s="42"/>
    </row>
    <row r="11" spans="1:8" ht="15.75" thickBot="1" x14ac:dyDescent="0.25">
      <c r="A11" s="637" t="s">
        <v>219</v>
      </c>
      <c r="B11" s="637"/>
      <c r="C11" s="637" t="s">
        <v>229</v>
      </c>
      <c r="D11" s="637"/>
      <c r="E11" s="637"/>
      <c r="F11" s="637"/>
      <c r="G11" s="637"/>
    </row>
    <row r="12" spans="1:8" ht="15.75" x14ac:dyDescent="0.25">
      <c r="A12" s="252" t="s">
        <v>902</v>
      </c>
      <c r="B12" s="255" t="s">
        <v>903</v>
      </c>
      <c r="C12" s="252" t="s">
        <v>130</v>
      </c>
      <c r="D12" s="57" t="s">
        <v>907</v>
      </c>
      <c r="E12" s="57" t="s">
        <v>168</v>
      </c>
      <c r="F12" s="57" t="s">
        <v>908</v>
      </c>
      <c r="G12" s="104" t="s">
        <v>909</v>
      </c>
    </row>
    <row r="13" spans="1:8" ht="15.75" x14ac:dyDescent="0.25">
      <c r="A13" s="34" t="s">
        <v>894</v>
      </c>
      <c r="B13" s="38" t="s">
        <v>898</v>
      </c>
      <c r="C13" s="253" t="s">
        <v>904</v>
      </c>
      <c r="D13" s="37" t="s">
        <v>910</v>
      </c>
      <c r="E13" s="37" t="s">
        <v>911</v>
      </c>
      <c r="F13" s="37" t="s">
        <v>912</v>
      </c>
      <c r="G13" s="38" t="s">
        <v>913</v>
      </c>
    </row>
    <row r="14" spans="1:8" ht="15.75" x14ac:dyDescent="0.25">
      <c r="A14" s="34" t="s">
        <v>895</v>
      </c>
      <c r="B14" s="38" t="s">
        <v>899</v>
      </c>
      <c r="C14" s="253" t="s">
        <v>905</v>
      </c>
      <c r="D14" s="303">
        <v>20000</v>
      </c>
      <c r="E14" s="303">
        <v>30000</v>
      </c>
      <c r="F14" s="303">
        <v>10000</v>
      </c>
      <c r="G14" s="305">
        <v>50000</v>
      </c>
    </row>
    <row r="15" spans="1:8" ht="15.75" x14ac:dyDescent="0.25">
      <c r="A15" s="34" t="s">
        <v>896</v>
      </c>
      <c r="B15" s="38" t="s">
        <v>900</v>
      </c>
      <c r="C15" s="253" t="s">
        <v>906</v>
      </c>
      <c r="D15" s="303">
        <v>21000</v>
      </c>
      <c r="E15" s="303">
        <v>31000</v>
      </c>
      <c r="F15" s="303">
        <v>11000</v>
      </c>
      <c r="G15" s="305">
        <v>52000</v>
      </c>
    </row>
    <row r="16" spans="1:8" ht="16.5" thickBot="1" x14ac:dyDescent="0.3">
      <c r="A16" s="39" t="s">
        <v>897</v>
      </c>
      <c r="B16" s="42" t="s">
        <v>901</v>
      </c>
      <c r="C16" s="254" t="s">
        <v>285</v>
      </c>
      <c r="D16" s="80"/>
      <c r="E16" s="80"/>
      <c r="F16" s="80"/>
      <c r="G16" s="42"/>
    </row>
  </sheetData>
  <mergeCells count="3">
    <mergeCell ref="A1:H1"/>
    <mergeCell ref="A11:B11"/>
    <mergeCell ref="C11:G11"/>
  </mergeCells>
  <phoneticPr fontId="5" type="noConversion"/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2"/>
  <sheetViews>
    <sheetView workbookViewId="0">
      <selection activeCell="B15" sqref="B15:D15"/>
    </sheetView>
  </sheetViews>
  <sheetFormatPr defaultColWidth="9.140625" defaultRowHeight="14.25" x14ac:dyDescent="0.2"/>
  <cols>
    <col min="1" max="1" width="9.140625" style="272"/>
    <col min="2" max="2" width="12.7109375" style="272" bestFit="1" customWidth="1"/>
    <col min="3" max="3" width="15" style="272" customWidth="1"/>
    <col min="4" max="4" width="19.28515625" style="272" bestFit="1" customWidth="1"/>
    <col min="5" max="5" width="15" style="272" customWidth="1"/>
    <col min="6" max="6" width="13.42578125" style="272" bestFit="1" customWidth="1"/>
    <col min="7" max="7" width="11.5703125" style="272" bestFit="1" customWidth="1"/>
    <col min="8" max="8" width="10.28515625" style="272" bestFit="1" customWidth="1"/>
    <col min="9" max="10" width="9.140625" style="272"/>
    <col min="11" max="11" width="13.42578125" style="272" customWidth="1"/>
    <col min="12" max="12" width="9" style="272" bestFit="1" customWidth="1"/>
    <col min="13" max="13" width="12" style="272" customWidth="1"/>
    <col min="14" max="16384" width="9.140625" style="272"/>
  </cols>
  <sheetData>
    <row r="1" spans="1:8" ht="21" thickBot="1" x14ac:dyDescent="0.35">
      <c r="A1" s="516" t="s">
        <v>919</v>
      </c>
      <c r="B1" s="516"/>
      <c r="C1" s="516"/>
      <c r="D1" s="516"/>
      <c r="E1" s="516"/>
      <c r="F1" s="516"/>
      <c r="G1" s="516"/>
      <c r="H1" s="516"/>
    </row>
    <row r="2" spans="1:8" ht="31.5" x14ac:dyDescent="0.2">
      <c r="A2" s="246" t="s">
        <v>1</v>
      </c>
      <c r="B2" s="243" t="s">
        <v>624</v>
      </c>
      <c r="C2" s="243" t="s">
        <v>920</v>
      </c>
      <c r="D2" s="243" t="s">
        <v>921</v>
      </c>
      <c r="E2" s="243" t="s">
        <v>922</v>
      </c>
      <c r="F2" s="244" t="s">
        <v>923</v>
      </c>
      <c r="G2" s="243" t="s">
        <v>924</v>
      </c>
      <c r="H2" s="245" t="s">
        <v>925</v>
      </c>
    </row>
    <row r="3" spans="1:8" ht="15" x14ac:dyDescent="0.2">
      <c r="A3" s="61">
        <v>1</v>
      </c>
      <c r="B3" s="12">
        <v>42179</v>
      </c>
      <c r="C3" s="11" t="s">
        <v>926</v>
      </c>
      <c r="D3" s="11"/>
      <c r="E3" s="10">
        <v>50</v>
      </c>
      <c r="F3" s="11"/>
      <c r="G3" s="11"/>
      <c r="H3" s="21"/>
    </row>
    <row r="4" spans="1:8" ht="15" x14ac:dyDescent="0.2">
      <c r="A4" s="61">
        <v>2</v>
      </c>
      <c r="B4" s="12">
        <v>42179</v>
      </c>
      <c r="C4" s="11" t="s">
        <v>927</v>
      </c>
      <c r="D4" s="11"/>
      <c r="E4" s="10">
        <v>270</v>
      </c>
      <c r="F4" s="11"/>
      <c r="G4" s="11"/>
      <c r="H4" s="21"/>
    </row>
    <row r="5" spans="1:8" ht="15" x14ac:dyDescent="0.2">
      <c r="A5" s="61">
        <v>3</v>
      </c>
      <c r="B5" s="12">
        <v>42179</v>
      </c>
      <c r="C5" s="11" t="s">
        <v>928</v>
      </c>
      <c r="D5" s="11"/>
      <c r="E5" s="10">
        <v>50</v>
      </c>
      <c r="F5" s="11"/>
      <c r="G5" s="11"/>
      <c r="H5" s="21"/>
    </row>
    <row r="6" spans="1:8" ht="15" x14ac:dyDescent="0.2">
      <c r="A6" s="61">
        <v>4</v>
      </c>
      <c r="B6" s="12">
        <v>42180</v>
      </c>
      <c r="C6" s="11" t="s">
        <v>929</v>
      </c>
      <c r="D6" s="11"/>
      <c r="E6" s="10">
        <v>240</v>
      </c>
      <c r="F6" s="11"/>
      <c r="G6" s="11"/>
      <c r="H6" s="21"/>
    </row>
    <row r="7" spans="1:8" ht="15" x14ac:dyDescent="0.2">
      <c r="A7" s="61">
        <v>5</v>
      </c>
      <c r="B7" s="12">
        <v>42180</v>
      </c>
      <c r="C7" s="11" t="s">
        <v>930</v>
      </c>
      <c r="D7" s="11"/>
      <c r="E7" s="10">
        <v>30</v>
      </c>
      <c r="F7" s="11"/>
      <c r="G7" s="11"/>
      <c r="H7" s="21"/>
    </row>
    <row r="8" spans="1:8" ht="15" x14ac:dyDescent="0.2">
      <c r="A8" s="61">
        <v>6</v>
      </c>
      <c r="B8" s="12">
        <v>42180</v>
      </c>
      <c r="C8" s="11" t="s">
        <v>931</v>
      </c>
      <c r="D8" s="11"/>
      <c r="E8" s="10">
        <v>40</v>
      </c>
      <c r="F8" s="11"/>
      <c r="G8" s="11"/>
      <c r="H8" s="21"/>
    </row>
    <row r="9" spans="1:8" ht="15" x14ac:dyDescent="0.2">
      <c r="A9" s="61">
        <v>7</v>
      </c>
      <c r="B9" s="12">
        <v>42180</v>
      </c>
      <c r="C9" s="11" t="s">
        <v>928</v>
      </c>
      <c r="D9" s="11"/>
      <c r="E9" s="10">
        <v>70</v>
      </c>
      <c r="F9" s="11"/>
      <c r="G9" s="11"/>
      <c r="H9" s="21"/>
    </row>
    <row r="10" spans="1:8" ht="15.75" thickBot="1" x14ac:dyDescent="0.25">
      <c r="A10" s="62">
        <v>8</v>
      </c>
      <c r="B10" s="116">
        <v>42181</v>
      </c>
      <c r="C10" s="18" t="s">
        <v>932</v>
      </c>
      <c r="D10" s="18"/>
      <c r="E10" s="23">
        <v>450</v>
      </c>
      <c r="F10" s="18"/>
      <c r="G10" s="18"/>
      <c r="H10" s="19"/>
    </row>
    <row r="11" spans="1:8" ht="15" x14ac:dyDescent="0.2">
      <c r="A11" s="13"/>
      <c r="B11" s="13"/>
      <c r="C11" s="13"/>
      <c r="D11" s="13"/>
      <c r="E11" s="13"/>
      <c r="F11" s="13"/>
      <c r="G11" s="13"/>
      <c r="H11" s="13"/>
    </row>
    <row r="12" spans="1:8" ht="15" x14ac:dyDescent="0.2">
      <c r="A12" s="637" t="s">
        <v>219</v>
      </c>
      <c r="B12" s="637"/>
      <c r="C12" s="637"/>
      <c r="D12" s="637"/>
      <c r="E12" s="637"/>
      <c r="F12" s="637"/>
      <c r="G12" s="637"/>
      <c r="H12" s="13"/>
    </row>
    <row r="13" spans="1:8" ht="15.75" x14ac:dyDescent="0.2">
      <c r="A13" s="635" t="s">
        <v>933</v>
      </c>
      <c r="B13" s="635"/>
      <c r="C13" s="273" t="s">
        <v>934</v>
      </c>
      <c r="D13" s="273" t="s">
        <v>935</v>
      </c>
      <c r="E13" s="273" t="s">
        <v>936</v>
      </c>
      <c r="F13" s="273" t="s">
        <v>937</v>
      </c>
      <c r="G13" s="273" t="s">
        <v>938</v>
      </c>
      <c r="H13" s="13"/>
    </row>
    <row r="14" spans="1:8" ht="15.75" x14ac:dyDescent="0.2">
      <c r="A14" s="635" t="s">
        <v>939</v>
      </c>
      <c r="B14" s="188" t="s">
        <v>823</v>
      </c>
      <c r="C14" s="273">
        <v>30000</v>
      </c>
      <c r="D14" s="273">
        <v>32000</v>
      </c>
      <c r="E14" s="273">
        <v>2000</v>
      </c>
      <c r="F14" s="273">
        <v>2000</v>
      </c>
      <c r="G14" s="273">
        <v>2100</v>
      </c>
      <c r="H14" s="13"/>
    </row>
    <row r="15" spans="1:8" ht="15.75" x14ac:dyDescent="0.2">
      <c r="A15" s="635"/>
      <c r="B15" s="188" t="s">
        <v>824</v>
      </c>
      <c r="C15" s="273">
        <v>29500</v>
      </c>
      <c r="D15" s="273">
        <v>305000</v>
      </c>
      <c r="E15" s="273">
        <v>2500</v>
      </c>
      <c r="F15" s="273">
        <v>35000</v>
      </c>
      <c r="G15" s="273">
        <v>45200</v>
      </c>
      <c r="H15" s="13"/>
    </row>
    <row r="16" spans="1:8" ht="30" x14ac:dyDescent="0.2">
      <c r="A16" s="638" t="s">
        <v>940</v>
      </c>
      <c r="B16" s="638"/>
      <c r="C16" s="274" t="s">
        <v>941</v>
      </c>
      <c r="D16" s="273" t="s">
        <v>942</v>
      </c>
      <c r="E16" s="274" t="s">
        <v>943</v>
      </c>
      <c r="F16" s="273" t="s">
        <v>944</v>
      </c>
      <c r="G16" s="274" t="s">
        <v>945</v>
      </c>
      <c r="H16" s="13"/>
    </row>
    <row r="17" spans="1:8" customFormat="1" ht="15" x14ac:dyDescent="0.2">
      <c r="A17" s="13"/>
      <c r="B17" s="13"/>
      <c r="C17" s="13"/>
      <c r="D17" s="13"/>
      <c r="E17" s="13"/>
      <c r="F17" s="13"/>
      <c r="G17" s="13"/>
      <c r="H17" s="13"/>
    </row>
    <row r="18" spans="1:8" ht="15.75" thickBot="1" x14ac:dyDescent="0.25">
      <c r="A18" s="13"/>
      <c r="B18" s="13"/>
      <c r="C18" s="13"/>
      <c r="D18" s="13"/>
      <c r="E18" s="13" t="s">
        <v>272</v>
      </c>
      <c r="F18" s="13"/>
      <c r="G18" s="13"/>
      <c r="H18" s="13"/>
    </row>
    <row r="19" spans="1:8" ht="15.75" x14ac:dyDescent="0.25">
      <c r="A19" s="13"/>
      <c r="B19" s="13"/>
      <c r="C19" s="13"/>
      <c r="D19" s="13"/>
      <c r="E19" s="252" t="s">
        <v>372</v>
      </c>
      <c r="F19" s="275">
        <v>1</v>
      </c>
      <c r="G19" s="276">
        <v>2</v>
      </c>
      <c r="H19" s="13"/>
    </row>
    <row r="20" spans="1:8" ht="16.5" thickBot="1" x14ac:dyDescent="0.3">
      <c r="A20" s="13"/>
      <c r="B20" s="13"/>
      <c r="C20" s="13"/>
      <c r="D20" s="13"/>
      <c r="E20" s="254" t="s">
        <v>946</v>
      </c>
      <c r="F20" s="18"/>
      <c r="G20" s="19"/>
      <c r="H20" s="13"/>
    </row>
    <row r="21" spans="1:8" ht="15" x14ac:dyDescent="0.2">
      <c r="A21" s="13"/>
      <c r="B21" s="13"/>
      <c r="C21" s="13"/>
      <c r="D21" s="13"/>
      <c r="E21" s="13"/>
      <c r="F21" s="13"/>
      <c r="G21" s="13"/>
      <c r="H21" s="13"/>
    </row>
    <row r="22" spans="1:8" ht="15" x14ac:dyDescent="0.2">
      <c r="A22" s="277" t="s">
        <v>947</v>
      </c>
      <c r="B22" s="13"/>
      <c r="C22" s="13"/>
      <c r="D22" s="13"/>
      <c r="E22" s="13"/>
      <c r="F22" s="13"/>
      <c r="G22" s="13"/>
      <c r="H22" s="13"/>
    </row>
  </sheetData>
  <mergeCells count="5">
    <mergeCell ref="A16:B16"/>
    <mergeCell ref="A1:H1"/>
    <mergeCell ref="A12:G12"/>
    <mergeCell ref="A13:B13"/>
    <mergeCell ref="A14:A15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opLeftCell="A2" workbookViewId="0">
      <selection activeCell="F22" sqref="F22"/>
    </sheetView>
  </sheetViews>
  <sheetFormatPr defaultColWidth="9.140625" defaultRowHeight="12.75" x14ac:dyDescent="0.2"/>
  <cols>
    <col min="1" max="1" width="7.5703125" bestFit="1" customWidth="1"/>
    <col min="2" max="2" width="20.5703125" bestFit="1" customWidth="1"/>
    <col min="3" max="3" width="10.7109375" bestFit="1" customWidth="1"/>
    <col min="4" max="4" width="11.7109375" customWidth="1"/>
    <col min="5" max="5" width="9.5703125" customWidth="1"/>
    <col min="6" max="6" width="14" customWidth="1"/>
    <col min="7" max="7" width="10.42578125" bestFit="1" customWidth="1"/>
    <col min="8" max="9" width="10.28515625" bestFit="1" customWidth="1"/>
  </cols>
  <sheetData>
    <row r="2" spans="1:8" ht="15" x14ac:dyDescent="0.2">
      <c r="A2" s="503" t="s">
        <v>603</v>
      </c>
    </row>
    <row r="3" spans="1:8" ht="21" thickBot="1" x14ac:dyDescent="0.35">
      <c r="B3" s="528" t="s">
        <v>524</v>
      </c>
      <c r="C3" s="528"/>
      <c r="D3" s="528"/>
      <c r="E3" s="528"/>
      <c r="F3" s="528"/>
      <c r="G3" s="528"/>
      <c r="H3" s="528"/>
    </row>
    <row r="4" spans="1:8" ht="32.25" thickTop="1" x14ac:dyDescent="0.2">
      <c r="A4" s="222" t="s">
        <v>525</v>
      </c>
      <c r="B4" s="223" t="s">
        <v>382</v>
      </c>
      <c r="C4" s="224" t="s">
        <v>526</v>
      </c>
      <c r="D4" s="224" t="s">
        <v>527</v>
      </c>
      <c r="E4" s="224" t="s">
        <v>528</v>
      </c>
      <c r="F4" s="224" t="s">
        <v>531</v>
      </c>
      <c r="G4" s="224" t="s">
        <v>529</v>
      </c>
      <c r="H4" s="500" t="s">
        <v>530</v>
      </c>
    </row>
    <row r="5" spans="1:8" ht="15" x14ac:dyDescent="0.2">
      <c r="A5" s="183">
        <v>1</v>
      </c>
      <c r="B5" s="11" t="s">
        <v>532</v>
      </c>
      <c r="C5" s="10" t="s">
        <v>327</v>
      </c>
      <c r="D5" s="10">
        <v>525000</v>
      </c>
      <c r="E5" s="10">
        <v>26</v>
      </c>
      <c r="F5" s="11"/>
      <c r="G5" s="11"/>
      <c r="H5" s="182"/>
    </row>
    <row r="6" spans="1:8" ht="15" x14ac:dyDescent="0.2">
      <c r="A6" s="183">
        <v>2</v>
      </c>
      <c r="B6" s="11" t="s">
        <v>533</v>
      </c>
      <c r="C6" s="10" t="s">
        <v>328</v>
      </c>
      <c r="D6" s="10">
        <v>200000</v>
      </c>
      <c r="E6" s="10">
        <v>27</v>
      </c>
      <c r="F6" s="11"/>
      <c r="G6" s="11"/>
      <c r="H6" s="182"/>
    </row>
    <row r="7" spans="1:8" ht="15" x14ac:dyDescent="0.2">
      <c r="A7" s="183">
        <v>3</v>
      </c>
      <c r="B7" s="11" t="s">
        <v>534</v>
      </c>
      <c r="C7" s="10" t="s">
        <v>328</v>
      </c>
      <c r="D7" s="10">
        <v>215000</v>
      </c>
      <c r="E7" s="10">
        <v>24</v>
      </c>
      <c r="F7" s="11"/>
      <c r="G7" s="11"/>
      <c r="H7" s="182"/>
    </row>
    <row r="8" spans="1:8" ht="15" x14ac:dyDescent="0.2">
      <c r="A8" s="183">
        <v>4</v>
      </c>
      <c r="B8" s="11" t="s">
        <v>535</v>
      </c>
      <c r="C8" s="10" t="s">
        <v>330</v>
      </c>
      <c r="D8" s="10">
        <v>390000</v>
      </c>
      <c r="E8" s="10">
        <v>26</v>
      </c>
      <c r="F8" s="11"/>
      <c r="G8" s="11"/>
      <c r="H8" s="182"/>
    </row>
    <row r="9" spans="1:8" ht="15" x14ac:dyDescent="0.2">
      <c r="A9" s="183">
        <v>5</v>
      </c>
      <c r="B9" s="11" t="s">
        <v>536</v>
      </c>
      <c r="C9" s="10" t="s">
        <v>328</v>
      </c>
      <c r="D9" s="10">
        <v>130000</v>
      </c>
      <c r="E9" s="10">
        <v>28</v>
      </c>
      <c r="F9" s="11"/>
      <c r="G9" s="11"/>
      <c r="H9" s="182"/>
    </row>
    <row r="10" spans="1:8" ht="15" x14ac:dyDescent="0.2">
      <c r="A10" s="183">
        <v>6</v>
      </c>
      <c r="B10" s="11" t="s">
        <v>537</v>
      </c>
      <c r="C10" s="10" t="s">
        <v>538</v>
      </c>
      <c r="D10" s="10">
        <v>465000</v>
      </c>
      <c r="E10" s="10">
        <v>25</v>
      </c>
      <c r="F10" s="11"/>
      <c r="G10" s="11"/>
      <c r="H10" s="182"/>
    </row>
    <row r="11" spans="1:8" ht="15.75" x14ac:dyDescent="0.25">
      <c r="A11" s="526" t="s">
        <v>274</v>
      </c>
      <c r="B11" s="527"/>
      <c r="C11" s="527"/>
      <c r="D11" s="527"/>
      <c r="E11" s="527"/>
      <c r="F11" s="501"/>
      <c r="G11" s="501"/>
      <c r="H11" s="502"/>
    </row>
    <row r="12" spans="1:8" ht="15.75" x14ac:dyDescent="0.25">
      <c r="A12" s="526" t="s">
        <v>521</v>
      </c>
      <c r="B12" s="527"/>
      <c r="C12" s="527"/>
      <c r="D12" s="527"/>
      <c r="E12" s="527"/>
      <c r="F12" s="218"/>
      <c r="G12" s="218"/>
      <c r="H12" s="226"/>
    </row>
    <row r="13" spans="1:8" ht="15.75" x14ac:dyDescent="0.25">
      <c r="A13" s="526" t="s">
        <v>522</v>
      </c>
      <c r="B13" s="527"/>
      <c r="C13" s="527"/>
      <c r="D13" s="527"/>
      <c r="E13" s="527"/>
      <c r="F13" s="218"/>
      <c r="G13" s="218"/>
      <c r="H13" s="226"/>
    </row>
    <row r="14" spans="1:8" ht="16.5" thickBot="1" x14ac:dyDescent="0.3">
      <c r="A14" s="526" t="s">
        <v>523</v>
      </c>
      <c r="B14" s="527"/>
      <c r="C14" s="527"/>
      <c r="D14" s="527"/>
      <c r="E14" s="527"/>
      <c r="F14" s="228"/>
      <c r="G14" s="228"/>
      <c r="H14" s="229"/>
    </row>
    <row r="15" spans="1:8" ht="13.5" thickTop="1" x14ac:dyDescent="0.2"/>
  </sheetData>
  <mergeCells count="5">
    <mergeCell ref="A12:E12"/>
    <mergeCell ref="A13:E13"/>
    <mergeCell ref="A14:E14"/>
    <mergeCell ref="A11:E11"/>
    <mergeCell ref="B3:H3"/>
  </mergeCells>
  <phoneticPr fontId="5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C000"/>
  </sheetPr>
  <dimension ref="A2:M25"/>
  <sheetViews>
    <sheetView workbookViewId="0">
      <selection activeCell="M24" sqref="M24"/>
    </sheetView>
  </sheetViews>
  <sheetFormatPr defaultRowHeight="12.75" x14ac:dyDescent="0.2"/>
  <cols>
    <col min="1" max="1" width="5.7109375" bestFit="1" customWidth="1"/>
    <col min="2" max="2" width="21.42578125" bestFit="1" customWidth="1"/>
    <col min="4" max="6" width="12.7109375" bestFit="1" customWidth="1"/>
    <col min="7" max="7" width="11.5703125" bestFit="1" customWidth="1"/>
    <col min="8" max="8" width="8.7109375" bestFit="1" customWidth="1"/>
    <col min="9" max="9" width="14" customWidth="1"/>
    <col min="10" max="10" width="13.5703125" customWidth="1"/>
    <col min="11" max="11" width="14" bestFit="1" customWidth="1"/>
    <col min="13" max="13" width="11.7109375" bestFit="1" customWidth="1"/>
  </cols>
  <sheetData>
    <row r="2" spans="1:13" ht="24" thickBot="1" x14ac:dyDescent="0.4">
      <c r="B2" s="639" t="s">
        <v>352</v>
      </c>
      <c r="C2" s="639"/>
      <c r="D2" s="639"/>
      <c r="E2" s="639"/>
      <c r="F2" s="639"/>
      <c r="G2" s="639"/>
      <c r="H2" s="639"/>
    </row>
    <row r="3" spans="1:13" ht="32.25" thickBot="1" x14ac:dyDescent="0.25">
      <c r="A3" s="124" t="s">
        <v>1</v>
      </c>
      <c r="B3" s="125" t="s">
        <v>353</v>
      </c>
      <c r="C3" s="126" t="s">
        <v>367</v>
      </c>
      <c r="D3" s="125" t="s">
        <v>354</v>
      </c>
      <c r="E3" s="125" t="s">
        <v>355</v>
      </c>
      <c r="F3" s="126" t="s">
        <v>368</v>
      </c>
      <c r="G3" s="126" t="s">
        <v>374</v>
      </c>
      <c r="H3" s="126" t="s">
        <v>369</v>
      </c>
      <c r="I3" s="126" t="s">
        <v>370</v>
      </c>
      <c r="J3" s="127" t="s">
        <v>375</v>
      </c>
      <c r="K3" s="127" t="s">
        <v>377</v>
      </c>
      <c r="M3" s="128" t="s">
        <v>355</v>
      </c>
    </row>
    <row r="4" spans="1:13" ht="15.75" thickBot="1" x14ac:dyDescent="0.25">
      <c r="A4" s="63">
        <v>1</v>
      </c>
      <c r="B4" s="14" t="s">
        <v>356</v>
      </c>
      <c r="C4" s="60" t="s">
        <v>357</v>
      </c>
      <c r="D4" s="120">
        <v>37987</v>
      </c>
      <c r="E4" s="120">
        <v>37996</v>
      </c>
      <c r="F4" s="121">
        <f t="shared" ref="F4:F9" si="0">E4-D4+1</f>
        <v>10</v>
      </c>
      <c r="G4" s="14">
        <f t="shared" ref="G4:G9" si="1">F4*VLOOKUP(LEFT(C4,1),$A$12:$B$15,2,0)</f>
        <v>5000000</v>
      </c>
      <c r="H4" s="14">
        <f t="shared" ref="H4:H9" si="2">IF(AND(DAY(D4)&lt;=15,DAY(E4)&gt;=15),50%*VLOOKUP(LEFT(C4,1),$A$12:$B$15,2,0),0)</f>
        <v>0</v>
      </c>
      <c r="I4" s="14">
        <f t="shared" ref="I4:I9" si="3">G4-H4</f>
        <v>5000000</v>
      </c>
      <c r="J4" s="122">
        <f t="shared" ref="J4:J9" si="4">IF(DAY(D4)&gt;15,0,IF(DAY(E4)&gt;=15,(15-DAY(D4)+1)*VLOOKUP(LEFT(C4,1),$A$12:$B$15,2,0)-H4,I4))</f>
        <v>5000000</v>
      </c>
      <c r="K4" s="118">
        <f t="shared" ref="K4:K9" si="5">IF(DAY(D4)&gt;15,0,IF(DAY(E4)&gt;=15,(15-DAY(D4)+1)*(G4/F4)-H4,I4))</f>
        <v>5000000</v>
      </c>
      <c r="M4" s="123" t="b">
        <f>DAY(E4)=30</f>
        <v>0</v>
      </c>
    </row>
    <row r="5" spans="1:13" ht="15" x14ac:dyDescent="0.2">
      <c r="A5" s="61">
        <v>2</v>
      </c>
      <c r="B5" s="11" t="s">
        <v>358</v>
      </c>
      <c r="C5" s="10" t="s">
        <v>363</v>
      </c>
      <c r="D5" s="12">
        <v>38001</v>
      </c>
      <c r="E5" s="12">
        <v>38001</v>
      </c>
      <c r="F5" s="111">
        <f t="shared" si="0"/>
        <v>1</v>
      </c>
      <c r="G5" s="11">
        <f t="shared" si="1"/>
        <v>300000</v>
      </c>
      <c r="H5" s="11">
        <f t="shared" si="2"/>
        <v>150000</v>
      </c>
      <c r="I5" s="11">
        <f t="shared" si="3"/>
        <v>150000</v>
      </c>
      <c r="J5" s="122">
        <f t="shared" si="4"/>
        <v>150000</v>
      </c>
      <c r="K5" s="118">
        <f t="shared" si="5"/>
        <v>150000</v>
      </c>
    </row>
    <row r="6" spans="1:13" ht="15" x14ac:dyDescent="0.2">
      <c r="A6" s="61">
        <v>3</v>
      </c>
      <c r="B6" s="11" t="s">
        <v>359</v>
      </c>
      <c r="C6" s="10" t="s">
        <v>357</v>
      </c>
      <c r="D6" s="12">
        <v>38006</v>
      </c>
      <c r="E6" s="12">
        <v>38011</v>
      </c>
      <c r="F6" s="111">
        <f t="shared" si="0"/>
        <v>6</v>
      </c>
      <c r="G6" s="11">
        <f t="shared" si="1"/>
        <v>3000000</v>
      </c>
      <c r="H6" s="11">
        <f t="shared" si="2"/>
        <v>0</v>
      </c>
      <c r="I6" s="11">
        <f t="shared" si="3"/>
        <v>3000000</v>
      </c>
      <c r="J6" s="122">
        <f t="shared" si="4"/>
        <v>0</v>
      </c>
      <c r="K6" s="118">
        <f t="shared" si="5"/>
        <v>0</v>
      </c>
    </row>
    <row r="7" spans="1:13" ht="15" x14ac:dyDescent="0.2">
      <c r="A7" s="61">
        <v>4</v>
      </c>
      <c r="B7" s="11" t="s">
        <v>360</v>
      </c>
      <c r="C7" s="10" t="s">
        <v>364</v>
      </c>
      <c r="D7" s="12">
        <v>38001</v>
      </c>
      <c r="E7" s="12">
        <v>38006</v>
      </c>
      <c r="F7" s="111">
        <f t="shared" si="0"/>
        <v>6</v>
      </c>
      <c r="G7" s="11">
        <f t="shared" si="1"/>
        <v>1200000</v>
      </c>
      <c r="H7" s="11">
        <f t="shared" si="2"/>
        <v>100000</v>
      </c>
      <c r="I7" s="11">
        <f t="shared" si="3"/>
        <v>1100000</v>
      </c>
      <c r="J7" s="122">
        <f t="shared" si="4"/>
        <v>100000</v>
      </c>
      <c r="K7" s="118">
        <f t="shared" si="5"/>
        <v>100000</v>
      </c>
    </row>
    <row r="8" spans="1:13" ht="15" x14ac:dyDescent="0.2">
      <c r="A8" s="61">
        <v>5</v>
      </c>
      <c r="B8" s="11" t="s">
        <v>361</v>
      </c>
      <c r="C8" s="10" t="s">
        <v>365</v>
      </c>
      <c r="D8" s="12">
        <v>38011</v>
      </c>
      <c r="E8" s="12">
        <v>38016</v>
      </c>
      <c r="F8" s="111">
        <f t="shared" si="0"/>
        <v>6</v>
      </c>
      <c r="G8" s="11">
        <f t="shared" si="1"/>
        <v>1800000</v>
      </c>
      <c r="H8" s="11">
        <f t="shared" si="2"/>
        <v>0</v>
      </c>
      <c r="I8" s="11">
        <f t="shared" si="3"/>
        <v>1800000</v>
      </c>
      <c r="J8" s="122">
        <f t="shared" si="4"/>
        <v>0</v>
      </c>
      <c r="K8" s="118">
        <f t="shared" si="5"/>
        <v>0</v>
      </c>
    </row>
    <row r="9" spans="1:13" ht="15.75" thickBot="1" x14ac:dyDescent="0.25">
      <c r="A9" s="62">
        <v>6</v>
      </c>
      <c r="B9" s="18" t="s">
        <v>362</v>
      </c>
      <c r="C9" s="23" t="s">
        <v>366</v>
      </c>
      <c r="D9" s="116">
        <v>37987</v>
      </c>
      <c r="E9" s="116">
        <v>38016</v>
      </c>
      <c r="F9" s="117">
        <f t="shared" si="0"/>
        <v>30</v>
      </c>
      <c r="G9" s="18">
        <f t="shared" si="1"/>
        <v>15000000</v>
      </c>
      <c r="H9" s="18">
        <f t="shared" si="2"/>
        <v>250000</v>
      </c>
      <c r="I9" s="18">
        <f t="shared" si="3"/>
        <v>14750000</v>
      </c>
      <c r="J9" s="122">
        <f t="shared" si="4"/>
        <v>7250000</v>
      </c>
      <c r="K9" s="119">
        <f t="shared" si="5"/>
        <v>7250000</v>
      </c>
    </row>
    <row r="10" spans="1:13" ht="18.75" thickBot="1" x14ac:dyDescent="0.3">
      <c r="I10" s="15"/>
      <c r="J10" s="132">
        <f>SUM(J4:J9)</f>
        <v>12500000</v>
      </c>
      <c r="K10" s="132">
        <f>SUM(K4:K9)</f>
        <v>12500000</v>
      </c>
    </row>
    <row r="11" spans="1:13" ht="16.5" thickBot="1" x14ac:dyDescent="0.3">
      <c r="A11" s="640" t="s">
        <v>371</v>
      </c>
      <c r="B11" s="640"/>
      <c r="C11" s="640"/>
      <c r="D11" s="640"/>
    </row>
    <row r="12" spans="1:13" ht="18.75" customHeight="1" thickBot="1" x14ac:dyDescent="0.3">
      <c r="A12" s="129" t="s">
        <v>372</v>
      </c>
      <c r="B12" s="130" t="s">
        <v>373</v>
      </c>
      <c r="F12" s="641" t="s">
        <v>381</v>
      </c>
      <c r="G12" s="642"/>
      <c r="H12" s="642"/>
      <c r="I12" s="643"/>
    </row>
    <row r="13" spans="1:13" ht="15.75" x14ac:dyDescent="0.25">
      <c r="A13" s="78" t="s">
        <v>50</v>
      </c>
      <c r="B13" s="52">
        <v>500000</v>
      </c>
      <c r="F13" s="644"/>
      <c r="G13" s="645"/>
      <c r="H13" s="645"/>
      <c r="I13" s="646"/>
      <c r="J13" s="131" t="s">
        <v>378</v>
      </c>
    </row>
    <row r="14" spans="1:13" ht="18.75" thickBot="1" x14ac:dyDescent="0.3">
      <c r="A14" s="58" t="s">
        <v>48</v>
      </c>
      <c r="B14" s="50">
        <v>300000</v>
      </c>
      <c r="F14" s="644"/>
      <c r="G14" s="645"/>
      <c r="H14" s="645"/>
      <c r="I14" s="646"/>
      <c r="J14" s="133">
        <f t="array" ref="J14">SUM(IF(DAY(D4:D9)&gt;15,0,IF(DAY(E4:E9)&gt;15,(15-DAY(D4:D9)+1)*(G4:G9/F4:F9)-H4:H9,I4:I9)))</f>
        <v>12500000</v>
      </c>
    </row>
    <row r="15" spans="1:13" ht="15.75" thickBot="1" x14ac:dyDescent="0.25">
      <c r="A15" s="59" t="s">
        <v>46</v>
      </c>
      <c r="B15" s="51">
        <v>200000</v>
      </c>
      <c r="F15" s="647"/>
      <c r="G15" s="648"/>
      <c r="H15" s="648"/>
      <c r="I15" s="649"/>
    </row>
    <row r="17" spans="2:11" ht="13.5" thickBot="1" x14ac:dyDescent="0.25"/>
    <row r="18" spans="2:11" ht="32.25" thickBot="1" x14ac:dyDescent="0.25">
      <c r="B18" s="124" t="s">
        <v>353</v>
      </c>
      <c r="C18" s="126" t="s">
        <v>367</v>
      </c>
      <c r="D18" s="125" t="s">
        <v>354</v>
      </c>
      <c r="E18" s="125" t="s">
        <v>355</v>
      </c>
      <c r="F18" s="127" t="s">
        <v>370</v>
      </c>
      <c r="G18" s="102"/>
      <c r="H18" s="102"/>
      <c r="I18" s="102"/>
      <c r="J18" s="102"/>
      <c r="K18" s="102"/>
    </row>
    <row r="19" spans="2:11" ht="15" x14ac:dyDescent="0.2">
      <c r="B19" s="16" t="s">
        <v>361</v>
      </c>
      <c r="C19" s="60" t="s">
        <v>365</v>
      </c>
      <c r="D19" s="120">
        <v>38011</v>
      </c>
      <c r="E19" s="120">
        <v>38016</v>
      </c>
      <c r="F19" s="17">
        <v>1800000</v>
      </c>
      <c r="G19" s="112"/>
      <c r="H19" s="110"/>
      <c r="I19" s="110"/>
      <c r="J19" s="110"/>
      <c r="K19" s="110"/>
    </row>
    <row r="20" spans="2:11" ht="15.75" thickBot="1" x14ac:dyDescent="0.25">
      <c r="B20" s="22" t="s">
        <v>362</v>
      </c>
      <c r="C20" s="23" t="s">
        <v>366</v>
      </c>
      <c r="D20" s="116">
        <v>37987</v>
      </c>
      <c r="E20" s="116">
        <v>38016</v>
      </c>
      <c r="F20" s="19">
        <v>14750000</v>
      </c>
      <c r="G20" s="112"/>
      <c r="H20" s="110"/>
      <c r="I20" s="110"/>
      <c r="J20" s="110"/>
      <c r="K20" s="110"/>
    </row>
    <row r="21" spans="2:11" ht="15" x14ac:dyDescent="0.2">
      <c r="B21" s="15"/>
      <c r="C21" s="114"/>
      <c r="D21" s="115"/>
      <c r="E21" s="115"/>
      <c r="F21" s="15"/>
      <c r="G21" s="112"/>
      <c r="H21" s="110"/>
      <c r="I21" s="110"/>
      <c r="J21" s="110"/>
      <c r="K21" s="110"/>
    </row>
    <row r="22" spans="2:11" ht="15" x14ac:dyDescent="0.2">
      <c r="B22" s="15"/>
      <c r="C22" s="114"/>
      <c r="D22" s="115"/>
      <c r="E22" s="115"/>
      <c r="F22" s="15"/>
      <c r="G22" s="112"/>
      <c r="H22" s="110"/>
      <c r="I22" s="110"/>
      <c r="J22" s="110"/>
      <c r="K22" s="110"/>
    </row>
    <row r="23" spans="2:11" ht="15" x14ac:dyDescent="0.2">
      <c r="B23" s="15"/>
      <c r="C23" s="114"/>
      <c r="D23" s="115"/>
      <c r="E23" s="115"/>
      <c r="F23" s="15"/>
      <c r="G23" s="112"/>
      <c r="H23" s="110"/>
      <c r="I23" s="110"/>
      <c r="J23" s="110"/>
      <c r="K23" s="110"/>
    </row>
    <row r="24" spans="2:11" ht="15" x14ac:dyDescent="0.2">
      <c r="B24" s="15"/>
      <c r="C24" s="114"/>
      <c r="D24" s="115"/>
      <c r="E24" s="115"/>
      <c r="F24" s="15"/>
      <c r="G24" s="112"/>
      <c r="H24" s="110"/>
      <c r="I24" s="110"/>
      <c r="J24" s="110"/>
      <c r="K24" s="110"/>
    </row>
    <row r="25" spans="2:11" ht="15" x14ac:dyDescent="0.2">
      <c r="F25" s="15"/>
      <c r="G25" s="113"/>
      <c r="H25" s="113"/>
      <c r="I25" s="113"/>
      <c r="J25" s="110"/>
      <c r="K25" s="110"/>
    </row>
  </sheetData>
  <mergeCells count="3">
    <mergeCell ref="B2:H2"/>
    <mergeCell ref="A11:D11"/>
    <mergeCell ref="F12:I15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20" sqref="D20"/>
    </sheetView>
  </sheetViews>
  <sheetFormatPr defaultColWidth="9.140625" defaultRowHeight="12.75" x14ac:dyDescent="0.2"/>
  <cols>
    <col min="1" max="2" width="9.140625" style="307"/>
    <col min="3" max="3" width="12.42578125" style="307" customWidth="1"/>
    <col min="4" max="4" width="10.42578125" style="307" bestFit="1" customWidth="1"/>
    <col min="5" max="5" width="8.42578125" style="307" bestFit="1" customWidth="1"/>
    <col min="6" max="6" width="8.140625" style="307" bestFit="1" customWidth="1"/>
    <col min="7" max="7" width="7.7109375" style="307" bestFit="1" customWidth="1"/>
    <col min="8" max="8" width="6" style="307" bestFit="1" customWidth="1"/>
    <col min="9" max="9" width="4.7109375" style="307" bestFit="1" customWidth="1"/>
    <col min="10" max="10" width="19.5703125" style="307" bestFit="1" customWidth="1"/>
    <col min="11" max="12" width="8" style="307" bestFit="1" customWidth="1"/>
    <col min="13" max="13" width="12" style="307" bestFit="1" customWidth="1"/>
    <col min="14" max="16384" width="9.140625" style="307"/>
  </cols>
  <sheetData>
    <row r="1" spans="1:13" ht="15" x14ac:dyDescent="0.2">
      <c r="A1" s="529" t="s">
        <v>995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</row>
    <row r="2" spans="1:13" ht="38.25" x14ac:dyDescent="0.2">
      <c r="A2" s="310" t="s">
        <v>996</v>
      </c>
      <c r="B2" s="311" t="s">
        <v>997</v>
      </c>
      <c r="C2" s="310" t="s">
        <v>347</v>
      </c>
      <c r="D2" s="310" t="s">
        <v>998</v>
      </c>
      <c r="E2" s="310" t="s">
        <v>999</v>
      </c>
      <c r="F2" s="310" t="s">
        <v>1000</v>
      </c>
      <c r="G2" s="311" t="s">
        <v>1001</v>
      </c>
      <c r="H2" s="311" t="s">
        <v>1002</v>
      </c>
      <c r="I2" s="311" t="s">
        <v>1003</v>
      </c>
      <c r="J2" s="311" t="s">
        <v>1004</v>
      </c>
      <c r="K2" s="311" t="s">
        <v>1005</v>
      </c>
      <c r="L2" s="311" t="s">
        <v>1006</v>
      </c>
      <c r="M2" s="311" t="s">
        <v>1007</v>
      </c>
    </row>
    <row r="3" spans="1:13" x14ac:dyDescent="0.2">
      <c r="A3" s="312" t="s">
        <v>476</v>
      </c>
      <c r="B3" s="308" t="s">
        <v>1010</v>
      </c>
      <c r="C3" s="309">
        <v>42781</v>
      </c>
      <c r="D3" s="309">
        <v>42799</v>
      </c>
      <c r="E3" s="316"/>
      <c r="F3" s="316"/>
      <c r="G3" s="316"/>
      <c r="H3" s="308">
        <v>15</v>
      </c>
      <c r="I3" s="308">
        <v>30</v>
      </c>
      <c r="J3" s="316"/>
      <c r="K3" s="316"/>
      <c r="L3" s="316"/>
      <c r="M3" s="316"/>
    </row>
    <row r="4" spans="1:13" x14ac:dyDescent="0.2">
      <c r="A4" s="312" t="s">
        <v>473</v>
      </c>
      <c r="B4" s="308" t="s">
        <v>1011</v>
      </c>
      <c r="C4" s="309">
        <v>42783</v>
      </c>
      <c r="D4" s="309">
        <v>42792</v>
      </c>
      <c r="E4" s="316"/>
      <c r="F4" s="316"/>
      <c r="G4" s="316"/>
      <c r="H4" s="308">
        <v>125</v>
      </c>
      <c r="I4" s="308">
        <v>32</v>
      </c>
      <c r="J4" s="316"/>
      <c r="K4" s="316"/>
      <c r="L4" s="316"/>
      <c r="M4" s="316"/>
    </row>
    <row r="5" spans="1:13" x14ac:dyDescent="0.2">
      <c r="A5" s="312" t="s">
        <v>476</v>
      </c>
      <c r="B5" s="308" t="s">
        <v>1010</v>
      </c>
      <c r="C5" s="309">
        <v>42760</v>
      </c>
      <c r="D5" s="309">
        <v>42785</v>
      </c>
      <c r="E5" s="316"/>
      <c r="F5" s="316"/>
      <c r="G5" s="316"/>
      <c r="H5" s="308">
        <v>52</v>
      </c>
      <c r="I5" s="308">
        <v>28</v>
      </c>
      <c r="J5" s="316"/>
      <c r="K5" s="316"/>
      <c r="L5" s="316"/>
      <c r="M5" s="316"/>
    </row>
    <row r="6" spans="1:13" x14ac:dyDescent="0.2">
      <c r="A6" s="312" t="s">
        <v>473</v>
      </c>
      <c r="B6" s="308" t="s">
        <v>1011</v>
      </c>
      <c r="C6" s="309">
        <v>42749</v>
      </c>
      <c r="D6" s="309">
        <v>42759</v>
      </c>
      <c r="E6" s="316"/>
      <c r="F6" s="316"/>
      <c r="G6" s="316"/>
      <c r="H6" s="308">
        <v>48</v>
      </c>
      <c r="I6" s="308">
        <v>25</v>
      </c>
      <c r="J6" s="316"/>
      <c r="K6" s="316"/>
      <c r="L6" s="316"/>
      <c r="M6" s="316"/>
    </row>
    <row r="7" spans="1:13" x14ac:dyDescent="0.2">
      <c r="A7" s="312" t="s">
        <v>363</v>
      </c>
      <c r="B7" s="308" t="s">
        <v>1012</v>
      </c>
      <c r="C7" s="309">
        <v>42750</v>
      </c>
      <c r="D7" s="309">
        <v>42779</v>
      </c>
      <c r="E7" s="316"/>
      <c r="F7" s="316"/>
      <c r="G7" s="316"/>
      <c r="H7" s="308">
        <v>75</v>
      </c>
      <c r="I7" s="308">
        <v>40</v>
      </c>
      <c r="J7" s="316"/>
      <c r="K7" s="316"/>
      <c r="L7" s="316"/>
      <c r="M7" s="316"/>
    </row>
    <row r="8" spans="1:13" x14ac:dyDescent="0.2">
      <c r="A8" s="312" t="s">
        <v>365</v>
      </c>
      <c r="B8" s="308" t="s">
        <v>1013</v>
      </c>
      <c r="C8" s="309">
        <v>42751</v>
      </c>
      <c r="D8" s="309">
        <v>42792</v>
      </c>
      <c r="E8" s="316"/>
      <c r="F8" s="316"/>
      <c r="G8" s="316"/>
      <c r="H8" s="308">
        <v>21</v>
      </c>
      <c r="I8" s="308">
        <v>42</v>
      </c>
      <c r="J8" s="316"/>
      <c r="K8" s="316"/>
      <c r="L8" s="316"/>
      <c r="M8" s="316"/>
    </row>
    <row r="9" spans="1:13" x14ac:dyDescent="0.2">
      <c r="A9" s="312" t="s">
        <v>363</v>
      </c>
      <c r="B9" s="308" t="s">
        <v>1012</v>
      </c>
      <c r="C9" s="309">
        <v>42752</v>
      </c>
      <c r="D9" s="309">
        <v>42794</v>
      </c>
      <c r="E9" s="316"/>
      <c r="F9" s="316"/>
      <c r="G9" s="316"/>
      <c r="H9" s="308">
        <v>54</v>
      </c>
      <c r="I9" s="308">
        <v>45</v>
      </c>
      <c r="J9" s="316"/>
      <c r="K9" s="316"/>
      <c r="L9" s="316"/>
      <c r="M9" s="316"/>
    </row>
    <row r="10" spans="1:13" x14ac:dyDescent="0.2">
      <c r="A10" s="312" t="s">
        <v>1008</v>
      </c>
      <c r="B10" s="308" t="s">
        <v>1014</v>
      </c>
      <c r="C10" s="309">
        <v>42753</v>
      </c>
      <c r="D10" s="309">
        <v>42782</v>
      </c>
      <c r="E10" s="316"/>
      <c r="F10" s="316"/>
      <c r="G10" s="316"/>
      <c r="H10" s="308">
        <v>56</v>
      </c>
      <c r="I10" s="308">
        <v>37</v>
      </c>
      <c r="J10" s="316"/>
      <c r="K10" s="316"/>
      <c r="L10" s="316"/>
      <c r="M10" s="316"/>
    </row>
    <row r="11" spans="1:13" x14ac:dyDescent="0.2">
      <c r="A11" s="312" t="s">
        <v>1009</v>
      </c>
      <c r="B11" s="308" t="s">
        <v>1015</v>
      </c>
      <c r="C11" s="309">
        <v>42754</v>
      </c>
      <c r="D11" s="309">
        <v>42764</v>
      </c>
      <c r="E11" s="316"/>
      <c r="F11" s="316"/>
      <c r="G11" s="316"/>
      <c r="H11" s="308">
        <v>55</v>
      </c>
      <c r="I11" s="308">
        <v>39</v>
      </c>
      <c r="J11" s="316"/>
      <c r="K11" s="316"/>
      <c r="L11" s="316"/>
      <c r="M11" s="316"/>
    </row>
    <row r="12" spans="1:13" x14ac:dyDescent="0.2">
      <c r="A12" s="312" t="s">
        <v>1009</v>
      </c>
      <c r="B12" s="308" t="s">
        <v>1015</v>
      </c>
      <c r="C12" s="309">
        <v>42755</v>
      </c>
      <c r="D12" s="309">
        <v>42772</v>
      </c>
      <c r="E12" s="316"/>
      <c r="F12" s="316"/>
      <c r="G12" s="316"/>
      <c r="H12" s="308">
        <v>42</v>
      </c>
      <c r="I12" s="308">
        <v>37</v>
      </c>
      <c r="J12" s="316"/>
      <c r="K12" s="316"/>
      <c r="L12" s="316"/>
      <c r="M12" s="316"/>
    </row>
    <row r="13" spans="1:13" x14ac:dyDescent="0.2">
      <c r="A13" s="530" t="s">
        <v>274</v>
      </c>
      <c r="B13" s="531"/>
      <c r="C13" s="531"/>
      <c r="D13" s="531"/>
      <c r="E13" s="531"/>
      <c r="F13" s="531"/>
      <c r="G13" s="531"/>
      <c r="H13" s="531"/>
      <c r="I13" s="532"/>
      <c r="J13" s="316"/>
      <c r="K13" s="316"/>
      <c r="L13" s="316"/>
      <c r="M13" s="316"/>
    </row>
    <row r="14" spans="1:13" x14ac:dyDescent="0.2">
      <c r="A14" s="530" t="s">
        <v>521</v>
      </c>
      <c r="B14" s="531"/>
      <c r="C14" s="531"/>
      <c r="D14" s="531"/>
      <c r="E14" s="531"/>
      <c r="F14" s="531"/>
      <c r="G14" s="531"/>
      <c r="H14" s="531"/>
      <c r="I14" s="532"/>
      <c r="J14" s="316"/>
      <c r="K14" s="316"/>
      <c r="L14" s="316"/>
      <c r="M14" s="316"/>
    </row>
    <row r="15" spans="1:13" x14ac:dyDescent="0.2">
      <c r="A15" s="530" t="s">
        <v>522</v>
      </c>
      <c r="B15" s="531"/>
      <c r="C15" s="531"/>
      <c r="D15" s="531"/>
      <c r="E15" s="531"/>
      <c r="F15" s="531"/>
      <c r="G15" s="531"/>
      <c r="H15" s="531"/>
      <c r="I15" s="532"/>
      <c r="J15" s="316"/>
      <c r="K15" s="316"/>
      <c r="L15" s="316"/>
      <c r="M15" s="316"/>
    </row>
    <row r="16" spans="1:13" x14ac:dyDescent="0.2">
      <c r="A16" s="530" t="s">
        <v>523</v>
      </c>
      <c r="B16" s="531"/>
      <c r="C16" s="531"/>
      <c r="D16" s="531"/>
      <c r="E16" s="531"/>
      <c r="F16" s="531"/>
      <c r="G16" s="531"/>
      <c r="H16" s="531"/>
      <c r="I16" s="532"/>
      <c r="J16" s="316"/>
      <c r="K16" s="316"/>
      <c r="L16" s="316"/>
      <c r="M16" s="316"/>
    </row>
    <row r="17" spans="1:13" x14ac:dyDescent="0.2">
      <c r="A17" s="317"/>
      <c r="B17" s="317"/>
      <c r="C17" s="317"/>
      <c r="D17" s="317"/>
      <c r="E17" s="317"/>
      <c r="F17" s="317"/>
      <c r="G17" s="317"/>
      <c r="H17" s="317"/>
      <c r="I17" s="317"/>
      <c r="J17" s="319"/>
      <c r="K17" s="319"/>
      <c r="L17" s="318"/>
      <c r="M17" s="318"/>
    </row>
    <row r="18" spans="1:13" x14ac:dyDescent="0.2">
      <c r="J18" s="314" t="s">
        <v>1016</v>
      </c>
      <c r="K18" s="313">
        <v>0.03</v>
      </c>
    </row>
    <row r="19" spans="1:13" x14ac:dyDescent="0.2">
      <c r="J19" s="314" t="s">
        <v>1017</v>
      </c>
      <c r="K19" s="308">
        <v>20000</v>
      </c>
    </row>
    <row r="20" spans="1:13" ht="25.5" x14ac:dyDescent="0.2">
      <c r="J20" s="315" t="s">
        <v>1018</v>
      </c>
      <c r="K20" s="308">
        <v>2000</v>
      </c>
    </row>
    <row r="21" spans="1:13" x14ac:dyDescent="0.2">
      <c r="J21" s="314" t="s">
        <v>1019</v>
      </c>
      <c r="K21" s="308">
        <v>10000</v>
      </c>
    </row>
  </sheetData>
  <mergeCells count="5">
    <mergeCell ref="A1:M1"/>
    <mergeCell ref="A13:I13"/>
    <mergeCell ref="A14:I14"/>
    <mergeCell ref="A15:I15"/>
    <mergeCell ref="A16:I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I24" sqref="I24"/>
    </sheetView>
  </sheetViews>
  <sheetFormatPr defaultColWidth="9.140625" defaultRowHeight="15.75" x14ac:dyDescent="0.25"/>
  <cols>
    <col min="1" max="1" width="15.5703125" style="221" bestFit="1" customWidth="1"/>
    <col min="2" max="2" width="11.85546875" style="221" customWidth="1"/>
    <col min="3" max="3" width="10.5703125" style="221" bestFit="1" customWidth="1"/>
    <col min="4" max="4" width="16.7109375" style="221" bestFit="1" customWidth="1"/>
    <col min="5" max="5" width="13.7109375" style="221" customWidth="1"/>
    <col min="6" max="6" width="11.42578125" style="221" bestFit="1" customWidth="1"/>
    <col min="7" max="7" width="3" style="221" customWidth="1"/>
    <col min="8" max="8" width="43.7109375" style="221" bestFit="1" customWidth="1"/>
    <col min="9" max="9" width="42.7109375" style="221" bestFit="1" customWidth="1"/>
    <col min="10" max="16384" width="9.140625" style="221"/>
  </cols>
  <sheetData>
    <row r="1" spans="1:13" x14ac:dyDescent="0.25">
      <c r="A1" s="492" t="s">
        <v>1139</v>
      </c>
      <c r="H1" s="493" t="s">
        <v>1145</v>
      </c>
    </row>
    <row r="2" spans="1:13" x14ac:dyDescent="0.25">
      <c r="A2" s="242" t="s">
        <v>571</v>
      </c>
      <c r="B2" s="242" t="s">
        <v>686</v>
      </c>
      <c r="C2" s="242" t="s">
        <v>687</v>
      </c>
      <c r="D2" s="242" t="s">
        <v>688</v>
      </c>
      <c r="E2" s="242" t="s">
        <v>1</v>
      </c>
      <c r="F2" s="242" t="s">
        <v>689</v>
      </c>
      <c r="H2" s="220" t="s">
        <v>948</v>
      </c>
      <c r="I2" s="220" t="s">
        <v>949</v>
      </c>
    </row>
    <row r="3" spans="1:13" x14ac:dyDescent="0.25">
      <c r="A3" s="241" t="s">
        <v>690</v>
      </c>
      <c r="B3" s="220"/>
      <c r="C3" s="220"/>
      <c r="D3" s="220"/>
      <c r="E3" s="220"/>
      <c r="F3" s="220"/>
      <c r="H3" s="220"/>
      <c r="I3" s="220"/>
    </row>
    <row r="4" spans="1:13" x14ac:dyDescent="0.25">
      <c r="A4" s="241" t="s">
        <v>691</v>
      </c>
      <c r="B4" s="220"/>
      <c r="C4" s="220"/>
      <c r="D4" s="220"/>
      <c r="E4" s="220"/>
      <c r="F4" s="220"/>
      <c r="H4" s="220"/>
      <c r="I4" s="220"/>
    </row>
    <row r="5" spans="1:13" x14ac:dyDescent="0.25">
      <c r="A5" s="241" t="s">
        <v>692</v>
      </c>
      <c r="B5" s="220"/>
      <c r="C5" s="220"/>
      <c r="D5" s="220"/>
      <c r="E5" s="220"/>
      <c r="F5" s="220"/>
      <c r="H5" s="220"/>
      <c r="I5" s="220"/>
      <c r="M5" s="220"/>
    </row>
    <row r="6" spans="1:13" x14ac:dyDescent="0.25">
      <c r="A6" s="241" t="s">
        <v>693</v>
      </c>
      <c r="B6" s="220"/>
      <c r="C6" s="220"/>
      <c r="D6" s="220"/>
      <c r="E6" s="220"/>
      <c r="F6" s="220"/>
      <c r="H6" s="220"/>
      <c r="I6" s="220"/>
    </row>
    <row r="7" spans="1:13" x14ac:dyDescent="0.25">
      <c r="A7" s="241" t="s">
        <v>694</v>
      </c>
      <c r="B7" s="220"/>
      <c r="C7" s="220"/>
      <c r="D7" s="220"/>
      <c r="E7" s="220"/>
      <c r="F7" s="220"/>
      <c r="H7" s="220"/>
      <c r="I7" s="220"/>
    </row>
    <row r="8" spans="1:13" x14ac:dyDescent="0.25">
      <c r="A8" s="241" t="s">
        <v>695</v>
      </c>
      <c r="B8" s="220"/>
      <c r="C8" s="220"/>
      <c r="D8" s="220"/>
      <c r="E8" s="220"/>
      <c r="F8" s="220"/>
      <c r="H8" s="220"/>
      <c r="I8" s="220"/>
    </row>
    <row r="9" spans="1:13" x14ac:dyDescent="0.25">
      <c r="A9" s="492" t="s">
        <v>1140</v>
      </c>
      <c r="H9" s="533"/>
      <c r="I9" s="533"/>
    </row>
    <row r="10" spans="1:13" x14ac:dyDescent="0.25">
      <c r="A10" s="398" t="s">
        <v>1141</v>
      </c>
      <c r="D10" s="398" t="s">
        <v>1142</v>
      </c>
    </row>
    <row r="11" spans="1:13" x14ac:dyDescent="0.25">
      <c r="A11" s="242" t="s">
        <v>696</v>
      </c>
      <c r="B11" s="242" t="s">
        <v>697</v>
      </c>
      <c r="D11" s="242" t="s">
        <v>696</v>
      </c>
      <c r="E11" s="242" t="s">
        <v>697</v>
      </c>
    </row>
    <row r="12" spans="1:13" x14ac:dyDescent="0.25">
      <c r="A12" s="241" t="s">
        <v>701</v>
      </c>
      <c r="B12" s="220"/>
      <c r="D12" s="241" t="s">
        <v>698</v>
      </c>
      <c r="E12" s="220"/>
    </row>
    <row r="13" spans="1:13" x14ac:dyDescent="0.25">
      <c r="A13" s="241" t="s">
        <v>702</v>
      </c>
      <c r="B13" s="220"/>
      <c r="D13" s="241" t="s">
        <v>699</v>
      </c>
      <c r="E13" s="220"/>
    </row>
    <row r="14" spans="1:13" x14ac:dyDescent="0.25">
      <c r="A14" s="241" t="s">
        <v>703</v>
      </c>
      <c r="B14" s="220"/>
      <c r="D14" s="241" t="s">
        <v>711</v>
      </c>
      <c r="E14" s="220"/>
    </row>
    <row r="15" spans="1:13" x14ac:dyDescent="0.25">
      <c r="A15" s="241" t="s">
        <v>704</v>
      </c>
      <c r="B15" s="220"/>
      <c r="D15" s="241" t="s">
        <v>700</v>
      </c>
      <c r="E15" s="220"/>
    </row>
    <row r="17" spans="1:5" x14ac:dyDescent="0.25">
      <c r="A17" s="398" t="s">
        <v>1143</v>
      </c>
      <c r="D17" s="398" t="s">
        <v>1144</v>
      </c>
    </row>
    <row r="18" spans="1:5" x14ac:dyDescent="0.25">
      <c r="A18" s="242" t="s">
        <v>696</v>
      </c>
      <c r="B18" s="242" t="s">
        <v>697</v>
      </c>
      <c r="D18" s="242" t="s">
        <v>696</v>
      </c>
      <c r="E18" s="242" t="s">
        <v>697</v>
      </c>
    </row>
    <row r="19" spans="1:5" x14ac:dyDescent="0.25">
      <c r="A19" s="241" t="s">
        <v>706</v>
      </c>
      <c r="B19" s="220"/>
      <c r="D19" s="241" t="s">
        <v>708</v>
      </c>
      <c r="E19" s="220"/>
    </row>
    <row r="20" spans="1:5" x14ac:dyDescent="0.25">
      <c r="A20" s="241" t="s">
        <v>705</v>
      </c>
      <c r="B20" s="220"/>
      <c r="D20" s="241" t="s">
        <v>709</v>
      </c>
      <c r="E20" s="220"/>
    </row>
    <row r="21" spans="1:5" x14ac:dyDescent="0.25">
      <c r="A21" s="241" t="s">
        <v>707</v>
      </c>
      <c r="B21" s="220"/>
      <c r="D21" s="241" t="s">
        <v>710</v>
      </c>
      <c r="E21" s="220"/>
    </row>
  </sheetData>
  <mergeCells count="1">
    <mergeCell ref="H9:I9"/>
  </mergeCells>
  <phoneticPr fontId="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workbookViewId="0">
      <selection activeCell="P7" sqref="P7"/>
    </sheetView>
  </sheetViews>
  <sheetFormatPr defaultColWidth="9.140625" defaultRowHeight="15" x14ac:dyDescent="0.2"/>
  <cols>
    <col min="1" max="1" width="9.140625" style="33"/>
    <col min="2" max="2" width="5.7109375" style="33" bestFit="1" customWidth="1"/>
    <col min="3" max="3" width="12.7109375" style="33" bestFit="1" customWidth="1"/>
    <col min="4" max="4" width="14.85546875" style="33" bestFit="1" customWidth="1"/>
    <col min="5" max="5" width="16.85546875" style="33" bestFit="1" customWidth="1"/>
    <col min="6" max="6" width="10.140625" style="33" customWidth="1"/>
    <col min="7" max="8" width="9.140625" style="33"/>
    <col min="9" max="9" width="10.85546875" style="33" customWidth="1"/>
    <col min="10" max="10" width="9.140625" style="33"/>
    <col min="11" max="11" width="10.140625" style="33" bestFit="1" customWidth="1"/>
    <col min="12" max="16384" width="9.140625" style="33"/>
  </cols>
  <sheetData>
    <row r="2" spans="2:11" ht="20.25" x14ac:dyDescent="0.3">
      <c r="B2" s="534" t="s">
        <v>1021</v>
      </c>
      <c r="C2" s="534"/>
      <c r="D2" s="534"/>
      <c r="E2" s="534"/>
      <c r="F2" s="534"/>
      <c r="G2" s="534"/>
      <c r="H2" s="534"/>
      <c r="I2" s="534"/>
      <c r="J2" s="534"/>
      <c r="K2" s="534"/>
    </row>
    <row r="3" spans="2:11" ht="20.25" x14ac:dyDescent="0.3">
      <c r="B3" s="306"/>
      <c r="C3" s="535" t="s">
        <v>1137</v>
      </c>
      <c r="D3" s="535"/>
      <c r="E3" s="329"/>
      <c r="F3" s="306"/>
      <c r="G3" s="306"/>
      <c r="H3" s="491" t="s">
        <v>1138</v>
      </c>
      <c r="I3" s="491"/>
      <c r="J3" s="491"/>
    </row>
    <row r="4" spans="2:11" ht="45" x14ac:dyDescent="0.2">
      <c r="B4" s="326" t="s">
        <v>1</v>
      </c>
      <c r="C4" s="326" t="s">
        <v>275</v>
      </c>
      <c r="D4" s="327" t="s">
        <v>276</v>
      </c>
      <c r="E4" s="326" t="s">
        <v>278</v>
      </c>
      <c r="F4" s="327" t="s">
        <v>279</v>
      </c>
      <c r="G4" s="326" t="s">
        <v>275</v>
      </c>
      <c r="H4" s="326" t="s">
        <v>736</v>
      </c>
      <c r="I4" s="326" t="s">
        <v>273</v>
      </c>
      <c r="J4" s="327" t="s">
        <v>737</v>
      </c>
      <c r="K4" s="327" t="s">
        <v>738</v>
      </c>
    </row>
    <row r="5" spans="2:11" x14ac:dyDescent="0.2">
      <c r="B5" s="323">
        <v>1</v>
      </c>
      <c r="C5" s="322">
        <v>42795</v>
      </c>
      <c r="D5" s="323" t="s">
        <v>337</v>
      </c>
      <c r="E5" s="324">
        <v>0.24947916666666667</v>
      </c>
      <c r="F5" s="324">
        <v>0.29305555555555557</v>
      </c>
      <c r="G5" s="323"/>
      <c r="H5" s="323"/>
      <c r="I5" s="323"/>
      <c r="J5" s="323"/>
      <c r="K5" s="324"/>
    </row>
    <row r="6" spans="2:11" x14ac:dyDescent="0.2">
      <c r="B6" s="323">
        <v>2</v>
      </c>
      <c r="C6" s="322">
        <v>42796</v>
      </c>
      <c r="D6" s="323" t="s">
        <v>338</v>
      </c>
      <c r="E6" s="324">
        <v>0.17716435185185186</v>
      </c>
      <c r="F6" s="324">
        <v>0.1779398148148148</v>
      </c>
      <c r="G6" s="323"/>
      <c r="H6" s="323"/>
      <c r="I6" s="323"/>
      <c r="J6" s="323"/>
      <c r="K6" s="324"/>
    </row>
    <row r="7" spans="2:11" x14ac:dyDescent="0.2">
      <c r="B7" s="323">
        <v>3</v>
      </c>
      <c r="C7" s="322">
        <v>42796</v>
      </c>
      <c r="D7" s="323" t="s">
        <v>339</v>
      </c>
      <c r="E7" s="324">
        <v>0.22048611111111113</v>
      </c>
      <c r="F7" s="324">
        <v>0.22181712962962963</v>
      </c>
      <c r="G7" s="323"/>
      <c r="H7" s="323"/>
      <c r="I7" s="323"/>
      <c r="J7" s="323"/>
      <c r="K7" s="324"/>
    </row>
    <row r="8" spans="2:11" x14ac:dyDescent="0.2">
      <c r="B8" s="323">
        <v>4</v>
      </c>
      <c r="C8" s="322">
        <v>42798</v>
      </c>
      <c r="D8" s="323" t="s">
        <v>340</v>
      </c>
      <c r="E8" s="324">
        <v>0.45833333333333331</v>
      </c>
      <c r="F8" s="324">
        <v>0.46901620370370373</v>
      </c>
      <c r="G8" s="323"/>
      <c r="H8" s="323"/>
      <c r="I8" s="323"/>
      <c r="J8" s="323"/>
      <c r="K8" s="324"/>
    </row>
    <row r="9" spans="2:11" x14ac:dyDescent="0.2">
      <c r="B9" s="323">
        <v>5</v>
      </c>
      <c r="C9" s="322">
        <v>42799</v>
      </c>
      <c r="D9" s="323" t="s">
        <v>341</v>
      </c>
      <c r="E9" s="324">
        <v>0.84386574074074072</v>
      </c>
      <c r="F9" s="324">
        <v>0.84875</v>
      </c>
      <c r="G9" s="323"/>
      <c r="H9" s="323"/>
      <c r="I9" s="323"/>
      <c r="J9" s="323"/>
      <c r="K9" s="324"/>
    </row>
    <row r="10" spans="2:11" x14ac:dyDescent="0.2">
      <c r="B10" s="323">
        <v>6</v>
      </c>
      <c r="C10" s="322">
        <v>42805</v>
      </c>
      <c r="D10" s="323" t="s">
        <v>342</v>
      </c>
      <c r="E10" s="324">
        <v>0.63640046296296293</v>
      </c>
      <c r="F10" s="324">
        <v>0.63778935185185182</v>
      </c>
      <c r="G10" s="323"/>
      <c r="H10" s="323"/>
      <c r="I10" s="323"/>
      <c r="J10" s="323"/>
      <c r="K10" s="324"/>
    </row>
    <row r="11" spans="2:11" x14ac:dyDescent="0.2">
      <c r="B11" s="323">
        <v>7</v>
      </c>
      <c r="C11" s="322">
        <v>42808</v>
      </c>
      <c r="D11" s="325" t="s">
        <v>739</v>
      </c>
      <c r="E11" s="324">
        <v>0.50847222222222221</v>
      </c>
      <c r="F11" s="324">
        <v>0.55347222222222225</v>
      </c>
      <c r="G11" s="323"/>
      <c r="H11" s="323"/>
      <c r="I11" s="323"/>
      <c r="J11" s="323"/>
      <c r="K11" s="324"/>
    </row>
    <row r="12" spans="2:11" x14ac:dyDescent="0.2">
      <c r="B12" s="323">
        <v>8</v>
      </c>
      <c r="C12" s="322">
        <v>42809</v>
      </c>
      <c r="D12" s="323" t="s">
        <v>343</v>
      </c>
      <c r="E12" s="324">
        <v>0.96883101851851849</v>
      </c>
      <c r="F12" s="324">
        <v>0.96952546296296294</v>
      </c>
      <c r="G12" s="323"/>
      <c r="H12" s="323"/>
      <c r="I12" s="323"/>
      <c r="J12" s="323"/>
      <c r="K12" s="324"/>
    </row>
    <row r="13" spans="2:11" x14ac:dyDescent="0.2">
      <c r="B13" s="323">
        <v>9</v>
      </c>
      <c r="C13" s="322">
        <v>42810</v>
      </c>
      <c r="D13" s="323" t="s">
        <v>344</v>
      </c>
      <c r="E13" s="324">
        <v>0.26057870370370367</v>
      </c>
      <c r="F13" s="324">
        <v>0.26197916666666665</v>
      </c>
      <c r="G13" s="323"/>
      <c r="H13" s="323"/>
      <c r="I13" s="323"/>
      <c r="J13" s="323"/>
      <c r="K13" s="324"/>
    </row>
    <row r="14" spans="2:11" x14ac:dyDescent="0.2">
      <c r="B14" s="323">
        <v>10</v>
      </c>
      <c r="C14" s="322">
        <v>42812</v>
      </c>
      <c r="D14" s="323" t="s">
        <v>345</v>
      </c>
      <c r="E14" s="324">
        <v>0.17770833333333333</v>
      </c>
      <c r="F14" s="324">
        <v>0.17872685185185186</v>
      </c>
      <c r="G14" s="323"/>
      <c r="H14" s="323"/>
      <c r="I14" s="323"/>
      <c r="J14" s="323"/>
      <c r="K14" s="324"/>
    </row>
  </sheetData>
  <mergeCells count="2">
    <mergeCell ref="B2:K2"/>
    <mergeCell ref="C3:D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L16" sqref="L16"/>
    </sheetView>
  </sheetViews>
  <sheetFormatPr defaultRowHeight="12.75" x14ac:dyDescent="0.2"/>
  <cols>
    <col min="1" max="1" width="7.5703125" bestFit="1" customWidth="1"/>
    <col min="2" max="2" width="22.7109375" customWidth="1"/>
    <col min="3" max="3" width="12.85546875" customWidth="1"/>
    <col min="4" max="4" width="10.7109375" customWidth="1"/>
    <col min="9" max="9" width="12.28515625" customWidth="1"/>
    <col min="10" max="10" width="12.7109375" customWidth="1"/>
    <col min="13" max="13" width="11.7109375" customWidth="1"/>
  </cols>
  <sheetData>
    <row r="1" spans="1:14" ht="15.75" x14ac:dyDescent="0.25">
      <c r="A1" s="151" t="s">
        <v>500</v>
      </c>
    </row>
    <row r="2" spans="1:14" ht="20.25" x14ac:dyDescent="0.3">
      <c r="A2" s="538" t="s">
        <v>550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</row>
    <row r="3" spans="1:14" ht="31.5" x14ac:dyDescent="0.2">
      <c r="A3" s="184" t="s">
        <v>54</v>
      </c>
      <c r="B3" s="184" t="s">
        <v>539</v>
      </c>
      <c r="C3" s="184" t="s">
        <v>540</v>
      </c>
      <c r="D3" s="185" t="s">
        <v>541</v>
      </c>
      <c r="E3" s="185" t="s">
        <v>542</v>
      </c>
      <c r="F3" s="185" t="s">
        <v>1022</v>
      </c>
      <c r="G3" s="185" t="s">
        <v>543</v>
      </c>
      <c r="H3" s="185" t="s">
        <v>544</v>
      </c>
      <c r="I3" s="185" t="s">
        <v>545</v>
      </c>
      <c r="J3" s="185" t="s">
        <v>1023</v>
      </c>
      <c r="K3" s="185" t="s">
        <v>546</v>
      </c>
      <c r="L3" s="513" t="s">
        <v>1186</v>
      </c>
      <c r="M3" s="513" t="s">
        <v>1187</v>
      </c>
      <c r="N3" s="513" t="s">
        <v>1188</v>
      </c>
    </row>
    <row r="4" spans="1:14" ht="15" x14ac:dyDescent="0.2">
      <c r="A4" s="35">
        <v>1</v>
      </c>
      <c r="B4" s="11" t="s">
        <v>1150</v>
      </c>
      <c r="C4" s="11" t="s">
        <v>1181</v>
      </c>
      <c r="D4" s="37">
        <v>9</v>
      </c>
      <c r="E4" s="37">
        <v>5</v>
      </c>
      <c r="F4" s="37"/>
      <c r="G4" s="37"/>
      <c r="H4" s="37"/>
      <c r="I4" s="37"/>
      <c r="J4" s="37"/>
      <c r="K4" s="37"/>
      <c r="L4" s="218"/>
      <c r="M4" s="218"/>
      <c r="N4" s="218"/>
    </row>
    <row r="5" spans="1:14" ht="15" x14ac:dyDescent="0.2">
      <c r="A5" s="35">
        <v>2</v>
      </c>
      <c r="B5" s="11" t="s">
        <v>1151</v>
      </c>
      <c r="C5" s="11" t="s">
        <v>1183</v>
      </c>
      <c r="D5" s="37">
        <v>5</v>
      </c>
      <c r="E5" s="37">
        <v>10</v>
      </c>
      <c r="F5" s="37"/>
      <c r="G5" s="37"/>
      <c r="H5" s="37"/>
      <c r="I5" s="37"/>
      <c r="J5" s="37"/>
      <c r="K5" s="37"/>
      <c r="L5" s="218"/>
      <c r="M5" s="218"/>
      <c r="N5" s="218"/>
    </row>
    <row r="6" spans="1:14" ht="15" x14ac:dyDescent="0.2">
      <c r="A6" s="494">
        <v>3</v>
      </c>
      <c r="B6" s="11" t="s">
        <v>1152</v>
      </c>
      <c r="C6" s="11" t="s">
        <v>1148</v>
      </c>
      <c r="D6" s="37">
        <v>4</v>
      </c>
      <c r="E6" s="37">
        <v>8</v>
      </c>
      <c r="F6" s="37"/>
      <c r="G6" s="37"/>
      <c r="H6" s="37"/>
      <c r="I6" s="37"/>
      <c r="J6" s="37"/>
      <c r="K6" s="37"/>
      <c r="L6" s="218"/>
      <c r="M6" s="218"/>
      <c r="N6" s="218"/>
    </row>
    <row r="7" spans="1:14" ht="15" x14ac:dyDescent="0.2">
      <c r="A7" s="494">
        <v>4</v>
      </c>
      <c r="B7" s="11" t="s">
        <v>1153</v>
      </c>
      <c r="C7" s="11" t="s">
        <v>1181</v>
      </c>
      <c r="D7" s="37">
        <v>8</v>
      </c>
      <c r="E7" s="37">
        <v>9</v>
      </c>
      <c r="F7" s="37"/>
      <c r="G7" s="37"/>
      <c r="H7" s="37"/>
      <c r="I7" s="37"/>
      <c r="J7" s="37"/>
      <c r="K7" s="37"/>
      <c r="L7" s="218"/>
      <c r="M7" s="218"/>
      <c r="N7" s="218"/>
    </row>
    <row r="8" spans="1:14" ht="15" x14ac:dyDescent="0.2">
      <c r="A8" s="494">
        <v>5</v>
      </c>
      <c r="B8" s="11" t="s">
        <v>1154</v>
      </c>
      <c r="C8" s="11" t="s">
        <v>1184</v>
      </c>
      <c r="D8" s="37">
        <v>9</v>
      </c>
      <c r="E8" s="37">
        <v>10</v>
      </c>
      <c r="F8" s="37"/>
      <c r="G8" s="37"/>
      <c r="H8" s="37"/>
      <c r="I8" s="37"/>
      <c r="J8" s="37"/>
      <c r="K8" s="37"/>
      <c r="L8" s="218"/>
      <c r="M8" s="218"/>
      <c r="N8" s="218"/>
    </row>
    <row r="9" spans="1:14" ht="15" x14ac:dyDescent="0.2">
      <c r="A9" s="494">
        <v>6</v>
      </c>
      <c r="B9" s="11" t="s">
        <v>1155</v>
      </c>
      <c r="C9" s="11" t="s">
        <v>1149</v>
      </c>
      <c r="D9" s="37">
        <v>4</v>
      </c>
      <c r="E9" s="37">
        <v>6</v>
      </c>
      <c r="F9" s="37"/>
      <c r="G9" s="37"/>
      <c r="H9" s="37"/>
      <c r="I9" s="37"/>
      <c r="J9" s="37"/>
      <c r="K9" s="37"/>
      <c r="L9" s="218"/>
      <c r="M9" s="218"/>
      <c r="N9" s="218"/>
    </row>
    <row r="10" spans="1:14" ht="15" x14ac:dyDescent="0.2">
      <c r="A10" s="494">
        <v>7</v>
      </c>
      <c r="B10" s="11" t="s">
        <v>1156</v>
      </c>
      <c r="C10" s="11" t="s">
        <v>1149</v>
      </c>
      <c r="D10" s="37">
        <v>5</v>
      </c>
      <c r="E10" s="37">
        <v>5</v>
      </c>
      <c r="F10" s="37"/>
      <c r="G10" s="37"/>
      <c r="H10" s="37"/>
      <c r="I10" s="37"/>
      <c r="J10" s="37"/>
      <c r="K10" s="37"/>
      <c r="L10" s="218"/>
      <c r="M10" s="218"/>
      <c r="N10" s="218"/>
    </row>
    <row r="11" spans="1:14" ht="15" x14ac:dyDescent="0.2">
      <c r="A11" s="494">
        <v>8</v>
      </c>
      <c r="B11" s="11" t="s">
        <v>1157</v>
      </c>
      <c r="C11" s="11" t="s">
        <v>1185</v>
      </c>
      <c r="D11" s="37">
        <v>6</v>
      </c>
      <c r="E11" s="37">
        <v>7</v>
      </c>
      <c r="F11" s="37"/>
      <c r="G11" s="37"/>
      <c r="H11" s="37"/>
      <c r="I11" s="37"/>
      <c r="J11" s="37"/>
      <c r="K11" s="37"/>
      <c r="L11" s="218"/>
      <c r="M11" s="218"/>
      <c r="N11" s="218"/>
    </row>
    <row r="12" spans="1:14" ht="15" x14ac:dyDescent="0.2">
      <c r="A12" s="494">
        <v>9</v>
      </c>
      <c r="B12" s="11" t="s">
        <v>1158</v>
      </c>
      <c r="C12" s="11" t="s">
        <v>1149</v>
      </c>
      <c r="D12" s="37">
        <v>3</v>
      </c>
      <c r="E12" s="37">
        <v>7</v>
      </c>
      <c r="F12" s="37"/>
      <c r="G12" s="37"/>
      <c r="H12" s="37"/>
      <c r="I12" s="37"/>
      <c r="J12" s="37"/>
      <c r="K12" s="37"/>
      <c r="L12" s="218"/>
      <c r="M12" s="218"/>
      <c r="N12" s="218"/>
    </row>
    <row r="13" spans="1:14" ht="15" x14ac:dyDescent="0.2">
      <c r="A13" s="494">
        <v>10</v>
      </c>
      <c r="B13" s="11" t="s">
        <v>1159</v>
      </c>
      <c r="C13" s="11" t="s">
        <v>1182</v>
      </c>
      <c r="D13" s="37">
        <v>6</v>
      </c>
      <c r="E13" s="37">
        <v>6</v>
      </c>
      <c r="F13" s="37"/>
      <c r="G13" s="37"/>
      <c r="H13" s="37"/>
      <c r="I13" s="37"/>
      <c r="J13" s="37"/>
      <c r="K13" s="37"/>
      <c r="L13" s="218"/>
      <c r="M13" s="218"/>
      <c r="N13" s="218"/>
    </row>
    <row r="14" spans="1:14" ht="15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4" ht="15.75" x14ac:dyDescent="0.25">
      <c r="A15" s="33"/>
      <c r="B15" s="536" t="s">
        <v>272</v>
      </c>
      <c r="C15" s="536"/>
      <c r="D15" s="33"/>
      <c r="E15" s="33"/>
      <c r="F15" s="33"/>
      <c r="G15" s="33"/>
      <c r="H15" s="33"/>
      <c r="I15" s="33"/>
      <c r="J15" s="33"/>
    </row>
    <row r="16" spans="1:14" ht="15" x14ac:dyDescent="0.2">
      <c r="A16" s="33"/>
      <c r="B16" s="505" t="s">
        <v>1162</v>
      </c>
      <c r="C16" s="506"/>
      <c r="D16" s="103"/>
      <c r="E16" s="33"/>
      <c r="F16" s="33"/>
      <c r="G16" s="537" t="s">
        <v>540</v>
      </c>
      <c r="H16" s="525"/>
      <c r="I16" s="11" t="s">
        <v>1148</v>
      </c>
      <c r="J16" s="11" t="s">
        <v>1149</v>
      </c>
    </row>
    <row r="17" spans="1:10" ht="15" x14ac:dyDescent="0.2">
      <c r="A17" s="33"/>
      <c r="B17" s="505" t="s">
        <v>1163</v>
      </c>
      <c r="C17" s="506"/>
      <c r="D17" s="103"/>
      <c r="E17" s="33"/>
      <c r="F17" s="33"/>
      <c r="G17" s="537" t="s">
        <v>1160</v>
      </c>
      <c r="H17" s="525"/>
      <c r="I17" s="37"/>
      <c r="J17" s="37"/>
    </row>
    <row r="18" spans="1:10" ht="15" x14ac:dyDescent="0.2">
      <c r="A18" s="33"/>
      <c r="B18" s="505" t="s">
        <v>549</v>
      </c>
      <c r="C18" s="506"/>
      <c r="D18" s="103"/>
      <c r="E18" s="33"/>
      <c r="F18" s="33"/>
      <c r="G18" s="537" t="s">
        <v>1161</v>
      </c>
      <c r="H18" s="525"/>
      <c r="I18" s="37"/>
      <c r="J18" s="37"/>
    </row>
    <row r="19" spans="1:10" ht="15" x14ac:dyDescent="0.2">
      <c r="A19" s="33"/>
      <c r="B19" s="505" t="s">
        <v>1160</v>
      </c>
      <c r="C19" s="506"/>
      <c r="D19" s="103"/>
      <c r="E19" s="33"/>
      <c r="F19" s="33"/>
      <c r="G19" s="33"/>
      <c r="H19" s="33"/>
      <c r="I19" s="33"/>
      <c r="J19" s="33"/>
    </row>
    <row r="20" spans="1:10" ht="15" x14ac:dyDescent="0.2">
      <c r="A20" s="33"/>
      <c r="B20" s="505" t="s">
        <v>1161</v>
      </c>
      <c r="C20" s="506"/>
      <c r="D20" s="103"/>
      <c r="E20" s="33"/>
      <c r="F20" s="33"/>
      <c r="G20" s="33"/>
      <c r="H20" s="33"/>
      <c r="I20" s="33"/>
      <c r="J20" s="33"/>
    </row>
    <row r="21" spans="1:10" ht="15" x14ac:dyDescent="0.2">
      <c r="A21" s="33"/>
      <c r="B21" s="505" t="s">
        <v>1164</v>
      </c>
      <c r="C21" s="506"/>
      <c r="D21" s="103"/>
      <c r="E21" s="33"/>
      <c r="F21" s="33"/>
      <c r="G21" s="33"/>
      <c r="H21" s="33"/>
      <c r="I21" s="33"/>
      <c r="J21" s="33"/>
    </row>
    <row r="22" spans="1:10" ht="15" x14ac:dyDescent="0.2">
      <c r="A22" s="33"/>
      <c r="B22" s="505" t="s">
        <v>547</v>
      </c>
      <c r="C22" s="506"/>
      <c r="D22" s="103"/>
      <c r="E22" s="33"/>
      <c r="F22" s="33"/>
      <c r="G22" s="33"/>
      <c r="H22" s="33"/>
      <c r="I22" s="33"/>
      <c r="J22" s="33"/>
    </row>
    <row r="23" spans="1:10" ht="15" x14ac:dyDescent="0.2">
      <c r="B23" s="505" t="s">
        <v>548</v>
      </c>
      <c r="C23" s="506"/>
      <c r="D23" s="504"/>
    </row>
    <row r="24" spans="1:10" ht="15" x14ac:dyDescent="0.2">
      <c r="B24" s="505" t="s">
        <v>1165</v>
      </c>
      <c r="C24" s="505"/>
      <c r="D24" s="504"/>
    </row>
    <row r="25" spans="1:10" ht="15" x14ac:dyDescent="0.2">
      <c r="B25" s="505" t="s">
        <v>551</v>
      </c>
      <c r="C25" s="505"/>
      <c r="D25" s="504"/>
    </row>
  </sheetData>
  <mergeCells count="5">
    <mergeCell ref="B15:C15"/>
    <mergeCell ref="G16:H16"/>
    <mergeCell ref="G17:H17"/>
    <mergeCell ref="G18:H18"/>
    <mergeCell ref="A2:K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2" workbookViewId="0">
      <selection activeCell="H21" sqref="H21"/>
    </sheetView>
  </sheetViews>
  <sheetFormatPr defaultRowHeight="12.75" x14ac:dyDescent="0.2"/>
  <cols>
    <col min="1" max="1" width="7.5703125" bestFit="1" customWidth="1"/>
    <col min="2" max="2" width="22.7109375" customWidth="1"/>
    <col min="3" max="3" width="12.85546875" customWidth="1"/>
    <col min="4" max="4" width="12.7109375" customWidth="1"/>
    <col min="9" max="10" width="10.28515625" bestFit="1" customWidth="1"/>
  </cols>
  <sheetData>
    <row r="1" spans="1:11" ht="15.75" x14ac:dyDescent="0.25">
      <c r="A1" s="186" t="s">
        <v>502</v>
      </c>
    </row>
    <row r="2" spans="1:11" ht="20.25" x14ac:dyDescent="0.3">
      <c r="A2" s="538" t="s">
        <v>515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</row>
    <row r="3" spans="1:11" ht="31.5" x14ac:dyDescent="0.2">
      <c r="A3" s="184" t="s">
        <v>54</v>
      </c>
      <c r="B3" s="184" t="s">
        <v>539</v>
      </c>
      <c r="C3" s="185" t="s">
        <v>552</v>
      </c>
      <c r="D3" s="185" t="s">
        <v>553</v>
      </c>
      <c r="E3" s="185" t="s">
        <v>516</v>
      </c>
      <c r="F3" s="185" t="s">
        <v>517</v>
      </c>
      <c r="G3" s="185" t="s">
        <v>554</v>
      </c>
      <c r="H3" s="185" t="s">
        <v>555</v>
      </c>
      <c r="I3" s="185" t="s">
        <v>326</v>
      </c>
      <c r="J3" s="185" t="s">
        <v>518</v>
      </c>
      <c r="K3" s="185" t="s">
        <v>556</v>
      </c>
    </row>
    <row r="4" spans="1:11" ht="15" x14ac:dyDescent="0.2">
      <c r="A4" s="10">
        <v>1</v>
      </c>
      <c r="B4" s="11" t="s">
        <v>557</v>
      </c>
      <c r="C4" s="11" t="s">
        <v>327</v>
      </c>
      <c r="D4" s="11"/>
      <c r="E4" s="11">
        <v>160000</v>
      </c>
      <c r="F4" s="11">
        <v>14</v>
      </c>
      <c r="G4" s="11"/>
      <c r="H4" s="11"/>
      <c r="I4" s="11"/>
      <c r="J4" s="11"/>
      <c r="K4" s="187"/>
    </row>
    <row r="5" spans="1:11" ht="15" x14ac:dyDescent="0.2">
      <c r="A5" s="10">
        <v>2</v>
      </c>
      <c r="B5" s="11" t="s">
        <v>558</v>
      </c>
      <c r="C5" s="11" t="s">
        <v>565</v>
      </c>
      <c r="D5" s="11"/>
      <c r="E5" s="11">
        <v>150000</v>
      </c>
      <c r="F5" s="11">
        <v>17</v>
      </c>
      <c r="G5" s="11"/>
      <c r="H5" s="11"/>
      <c r="I5" s="11"/>
      <c r="J5" s="11"/>
      <c r="K5" s="187"/>
    </row>
    <row r="6" spans="1:11" ht="15" x14ac:dyDescent="0.2">
      <c r="A6" s="10">
        <v>3</v>
      </c>
      <c r="B6" s="11" t="s">
        <v>559</v>
      </c>
      <c r="C6" s="11" t="s">
        <v>328</v>
      </c>
      <c r="D6" s="11"/>
      <c r="E6" s="11">
        <v>130000</v>
      </c>
      <c r="F6" s="11">
        <v>23</v>
      </c>
      <c r="G6" s="11"/>
      <c r="H6" s="11"/>
      <c r="I6" s="11"/>
      <c r="J6" s="11"/>
      <c r="K6" s="187"/>
    </row>
    <row r="7" spans="1:11" ht="15" x14ac:dyDescent="0.2">
      <c r="A7" s="10">
        <v>4</v>
      </c>
      <c r="B7" s="11" t="s">
        <v>560</v>
      </c>
      <c r="C7" s="11" t="s">
        <v>566</v>
      </c>
      <c r="D7" s="11"/>
      <c r="E7" s="11">
        <v>180000</v>
      </c>
      <c r="F7" s="11">
        <v>22</v>
      </c>
      <c r="G7" s="11"/>
      <c r="H7" s="11"/>
      <c r="I7" s="11"/>
      <c r="J7" s="11"/>
      <c r="K7" s="187"/>
    </row>
    <row r="8" spans="1:11" ht="15" x14ac:dyDescent="0.2">
      <c r="A8" s="10">
        <v>5</v>
      </c>
      <c r="B8" s="11" t="s">
        <v>561</v>
      </c>
      <c r="C8" s="11" t="s">
        <v>328</v>
      </c>
      <c r="D8" s="11"/>
      <c r="E8" s="11">
        <v>150000</v>
      </c>
      <c r="F8" s="11">
        <v>24</v>
      </c>
      <c r="G8" s="11"/>
      <c r="H8" s="11"/>
      <c r="I8" s="11"/>
      <c r="J8" s="11"/>
      <c r="K8" s="187"/>
    </row>
    <row r="9" spans="1:11" ht="15" x14ac:dyDescent="0.2">
      <c r="A9" s="10">
        <v>6</v>
      </c>
      <c r="B9" s="11" t="s">
        <v>562</v>
      </c>
      <c r="C9" s="11" t="s">
        <v>567</v>
      </c>
      <c r="D9" s="11"/>
      <c r="E9" s="11">
        <v>180000</v>
      </c>
      <c r="F9" s="11">
        <v>27</v>
      </c>
      <c r="G9" s="11"/>
      <c r="H9" s="11"/>
      <c r="I9" s="11"/>
      <c r="J9" s="11"/>
      <c r="K9" s="187"/>
    </row>
    <row r="10" spans="1:11" ht="15" x14ac:dyDescent="0.2">
      <c r="A10" s="10">
        <v>7</v>
      </c>
      <c r="B10" s="11" t="s">
        <v>563</v>
      </c>
      <c r="C10" s="11" t="s">
        <v>329</v>
      </c>
      <c r="D10" s="11"/>
      <c r="E10" s="11">
        <v>160000</v>
      </c>
      <c r="F10" s="11">
        <v>27</v>
      </c>
      <c r="G10" s="11"/>
      <c r="H10" s="11"/>
      <c r="I10" s="11"/>
      <c r="J10" s="11"/>
      <c r="K10" s="187"/>
    </row>
    <row r="11" spans="1:11" ht="15" x14ac:dyDescent="0.2">
      <c r="A11" s="10">
        <v>8</v>
      </c>
      <c r="B11" s="11" t="s">
        <v>564</v>
      </c>
      <c r="C11" s="11" t="s">
        <v>565</v>
      </c>
      <c r="D11" s="11"/>
      <c r="E11" s="11">
        <v>130000</v>
      </c>
      <c r="F11" s="11">
        <v>24</v>
      </c>
      <c r="G11" s="11"/>
      <c r="H11" s="11"/>
      <c r="I11" s="11"/>
      <c r="J11" s="11"/>
      <c r="K11" s="187"/>
    </row>
    <row r="12" spans="1:11" ht="15" x14ac:dyDescent="0.2">
      <c r="A12" s="10">
        <v>9</v>
      </c>
      <c r="B12" s="11" t="s">
        <v>1166</v>
      </c>
      <c r="C12" s="11" t="s">
        <v>566</v>
      </c>
      <c r="D12" s="11"/>
      <c r="E12" s="11">
        <v>160000</v>
      </c>
      <c r="F12" s="11">
        <v>27</v>
      </c>
      <c r="G12" s="11"/>
      <c r="H12" s="11"/>
      <c r="I12" s="11"/>
      <c r="J12" s="11"/>
      <c r="K12" s="187"/>
    </row>
    <row r="13" spans="1:11" ht="15" x14ac:dyDescent="0.2">
      <c r="A13" s="10">
        <v>10</v>
      </c>
      <c r="B13" s="11" t="s">
        <v>1167</v>
      </c>
      <c r="C13" s="11" t="s">
        <v>565</v>
      </c>
      <c r="D13" s="11"/>
      <c r="E13" s="11">
        <v>130000</v>
      </c>
      <c r="F13" s="11">
        <v>24</v>
      </c>
      <c r="G13" s="11"/>
      <c r="H13" s="11"/>
      <c r="I13" s="11"/>
      <c r="J13" s="11"/>
      <c r="K13" s="187"/>
    </row>
    <row r="14" spans="1:11" ht="15.75" x14ac:dyDescent="0.25">
      <c r="A14" s="539" t="s">
        <v>569</v>
      </c>
      <c r="B14" s="540"/>
      <c r="C14" s="540"/>
      <c r="D14" s="541"/>
      <c r="E14" s="287"/>
      <c r="F14" s="287"/>
      <c r="G14" s="287"/>
      <c r="H14" s="287"/>
      <c r="I14" s="287"/>
      <c r="J14" s="287"/>
      <c r="K14" s="287"/>
    </row>
    <row r="15" spans="1:11" ht="15.75" x14ac:dyDescent="0.25">
      <c r="A15" s="539" t="s">
        <v>568</v>
      </c>
      <c r="B15" s="540"/>
      <c r="C15" s="540"/>
      <c r="D15" s="541"/>
      <c r="E15" s="287"/>
      <c r="F15" s="287"/>
      <c r="G15" s="287"/>
      <c r="H15" s="287"/>
      <c r="I15" s="287"/>
      <c r="J15" s="287"/>
      <c r="K15" s="287"/>
    </row>
    <row r="17" spans="2:2" x14ac:dyDescent="0.2">
      <c r="B17" t="s">
        <v>1195</v>
      </c>
    </row>
    <row r="18" spans="2:2" x14ac:dyDescent="0.2">
      <c r="B18" t="s">
        <v>1192</v>
      </c>
    </row>
  </sheetData>
  <mergeCells count="3">
    <mergeCell ref="A14:D14"/>
    <mergeCell ref="A15:D15"/>
    <mergeCell ref="A2:K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Tr76</vt:lpstr>
      <vt:lpstr>Tr82</vt:lpstr>
      <vt:lpstr>Tr84</vt:lpstr>
      <vt:lpstr>Tr86</vt:lpstr>
      <vt:lpstr>Tr90</vt:lpstr>
      <vt:lpstr>Tr92</vt:lpstr>
      <vt:lpstr>CCA.23.1.16</vt:lpstr>
      <vt:lpstr>NC1</vt:lpstr>
      <vt:lpstr>'NC1'!Criteria</vt:lpstr>
      <vt:lpstr>'NC1'!Extract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2014-07-11T22:51:16Z</cp:lastPrinted>
  <dcterms:created xsi:type="dcterms:W3CDTF">2014-02-27T00:46:26Z</dcterms:created>
  <dcterms:modified xsi:type="dcterms:W3CDTF">2021-01-05T01:45:27Z</dcterms:modified>
</cp:coreProperties>
</file>